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ttal log" sheetId="1" state="visible" r:id="rId1"/>
    <sheet xmlns:r="http://schemas.openxmlformats.org/officeDocument/2006/relationships" name="Example - basement job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'Submittal log'!$A$9:$S$49</definedName>
    <definedName name="_xlnm.Print_Titles" localSheetId="0">'Submittal log'!$9:$9</definedName>
    <definedName name="_xlnm.Print_Area" localSheetId="0">'Submittal log'!$A$1:$S$200</definedName>
    <definedName name="_xlnm._FilterDatabase" localSheetId="1" hidden="1">'Example - basement job'!$A$9:$S$15</definedName>
    <definedName name="_xlnm.Print_Titles" localSheetId="1">'Example - basement job'!$9:$9</definedName>
    <definedName name="_xlnm.Print_Area" localSheetId="1">'Example - basement job'!$A$1:$S$200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b val="1"/>
      <color rgb="00B45309"/>
      <sz val="1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9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24" customWidth="1" min="3" max="3"/>
    <col width="34" customWidth="1" min="4" max="4"/>
    <col width="14" customWidth="1" min="5" max="5"/>
    <col width="18" customWidth="1" min="6" max="6"/>
    <col width="18" customWidth="1" min="7" max="7"/>
    <col width="12" customWidth="1" min="8" max="8"/>
    <col width="9" customWidth="1" min="9" max="9"/>
    <col width="12" customWidth="1" min="10" max="10"/>
    <col width="12" customWidth="1" min="11" max="11"/>
    <col width="22" customWidth="1" min="12" max="12"/>
    <col width="9" customWidth="1" min="13" max="13"/>
    <col width="12" customWidth="1" min="14" max="14"/>
    <col width="12" customWidth="1" min="15" max="15"/>
    <col width="12" customWidth="1" min="16" max="16"/>
    <col width="20" customWidth="1" min="17" max="17"/>
    <col width="11" customWidth="1" min="18" max="18"/>
    <col width="40" customWidth="1" min="19" max="19"/>
  </cols>
  <sheetData>
    <row r="1">
      <c r="A1" s="1" t="inlineStr">
        <is>
          <t>CONSTRUCTION SUBMITTAL LOG</t>
        </is>
      </c>
    </row>
    <row r="2">
      <c r="A2" s="2" t="inlineStr">
        <is>
          <t>One row per revision. A resubmission is a new row with the next revision number, so the history stays visible.</t>
        </is>
      </c>
    </row>
    <row r="4">
      <c r="A4" s="3" t="inlineStr">
        <is>
          <t>Project</t>
        </is>
      </c>
      <c r="B4" s="4" t="n"/>
      <c r="C4" s="5" t="n"/>
      <c r="D4" s="6" t="n"/>
      <c r="F4" s="3" t="inlineStr">
        <is>
          <t>Closed</t>
        </is>
      </c>
      <c r="H4" s="7">
        <f>COUNTIF(Q10:Q49,"Closed")</f>
        <v/>
      </c>
    </row>
    <row r="5">
      <c r="A5" s="3" t="inlineStr">
        <is>
          <t>Project number</t>
        </is>
      </c>
      <c r="B5" s="4" t="n"/>
      <c r="C5" s="5" t="n"/>
      <c r="D5" s="6" t="n"/>
      <c r="F5" s="3" t="inlineStr">
        <is>
          <t>With reviewer</t>
        </is>
      </c>
      <c r="H5" s="7">
        <f>COUNTIF(Q10:Q49,"With reviewer")+COUNTIF(Q10:Q49,"Overdue with reviewer")</f>
        <v/>
      </c>
    </row>
    <row r="6">
      <c r="F6" s="3" t="inlineStr">
        <is>
          <t>Overdue with reviewer</t>
        </is>
      </c>
      <c r="H6" s="7">
        <f>COUNTIF(Q10:Q49,"Overdue with reviewer")</f>
        <v/>
      </c>
    </row>
    <row r="7">
      <c r="F7" s="3" t="inlineStr">
        <is>
          <t>Back with you to resubmit</t>
        </is>
      </c>
      <c r="H7" s="7">
        <f>COUNTIF(Q10:Q49,"Resubmit")</f>
        <v/>
      </c>
    </row>
    <row r="8">
      <c r="F8" s="3" t="inlineStr">
        <is>
          <t>Not sent - past its submit-by date</t>
        </is>
      </c>
      <c r="H8" s="7">
        <f>COUNTIF(Q10:Q49,"Not sent - late")</f>
        <v/>
      </c>
    </row>
    <row r="9" ht="30" customHeight="1">
      <c r="A9" s="8" t="inlineStr">
        <is>
          <t>Submittal no.</t>
        </is>
      </c>
      <c r="B9" s="8" t="inlineStr">
        <is>
          <t>Rev</t>
        </is>
      </c>
      <c r="C9" s="8" t="inlineStr">
        <is>
          <t>Spec section</t>
        </is>
      </c>
      <c r="D9" s="8" t="inlineStr">
        <is>
          <t>Item</t>
        </is>
      </c>
      <c r="E9" s="8" t="inlineStr">
        <is>
          <t>Type</t>
        </is>
      </c>
      <c r="F9" s="8" t="inlineStr">
        <is>
          <t>Submitted by</t>
        </is>
      </c>
      <c r="G9" s="8" t="inlineStr">
        <is>
          <t>Reviewer</t>
        </is>
      </c>
      <c r="H9" s="8" t="inlineStr">
        <is>
          <t>Date sent</t>
        </is>
      </c>
      <c r="I9" s="8" t="inlineStr">
        <is>
          <t>Review days allowed</t>
        </is>
      </c>
      <c r="J9" s="8" t="inlineStr">
        <is>
          <t>Return due</t>
        </is>
      </c>
      <c r="K9" s="8" t="inlineStr">
        <is>
          <t>Date returned</t>
        </is>
      </c>
      <c r="L9" s="8" t="inlineStr">
        <is>
          <t>Disposition</t>
        </is>
      </c>
      <c r="M9" s="8" t="inlineStr">
        <is>
          <t>Lead time (weeks)</t>
        </is>
      </c>
      <c r="N9" s="8" t="inlineStr">
        <is>
          <t>Needed on site</t>
        </is>
      </c>
      <c r="O9" s="8" t="inlineStr">
        <is>
          <t>Submit by</t>
        </is>
      </c>
      <c r="P9" s="8" t="inlineStr">
        <is>
          <t>Projected on site</t>
        </is>
      </c>
      <c r="Q9" s="8" t="inlineStr">
        <is>
          <t>Status</t>
        </is>
      </c>
      <c r="R9" s="8" t="inlineStr">
        <is>
          <t>Days late on site (projected)</t>
        </is>
      </c>
      <c r="S9" s="8" t="inlineStr">
        <is>
          <t>Notes</t>
        </is>
      </c>
    </row>
    <row r="10">
      <c r="A10" s="9" t="n"/>
      <c r="B10" s="9" t="n"/>
      <c r="C10" s="9" t="n"/>
      <c r="D10" s="9" t="n"/>
      <c r="E10" s="9" t="n"/>
      <c r="F10" s="9" t="n"/>
      <c r="G10" s="9" t="n"/>
      <c r="H10" s="10" t="n"/>
      <c r="I10" s="9" t="n"/>
      <c r="J10" s="11">
        <f>IF(H10="","",H10+N(I10))</f>
        <v/>
      </c>
      <c r="K10" s="10" t="n"/>
      <c r="L10" s="9" t="n"/>
      <c r="M10" s="9" t="n"/>
      <c r="N10" s="10" t="n"/>
      <c r="O10" s="11">
        <f>IF(N10="","",N10-N(M10)*7-N(I10))</f>
        <v/>
      </c>
      <c r="P10" s="11">
        <f>IF(H10="","",IF(K10&lt;&gt;"",K10,MAX(J10,TODAY()))+N(M10)*7)</f>
        <v/>
      </c>
      <c r="Q10" s="12">
        <f>IF(A10="","",IF(COUNTIFS($A$10:$A$49,A10,$B$10:$B$49,"&gt;"&amp;B10)&gt;0,"Superseded",IF(OR(L10="Reviewed - no exceptions",L10="Reviewed as noted",L10="For information only"),"Closed",IF(OR(L10="Revise and resubmit",L10="Rejected"),"Resubmit",IF(H10="",IF(AND(O10&lt;&gt;"",O10&lt;TODAY()),"Not sent - late","Not sent"),IF(J10&lt;TODAY(),"Overdue with reviewer","With reviewer"))))))</f>
        <v/>
      </c>
      <c r="R10" s="12">
        <f>IF(OR(Q10="Superseded",P10="",N10=""),"",IF(P10&gt;N10,P10-N10,""))</f>
        <v/>
      </c>
      <c r="S10" s="12" t="n"/>
    </row>
    <row r="11">
      <c r="A11" s="9" t="n"/>
      <c r="B11" s="9" t="n"/>
      <c r="C11" s="9" t="n"/>
      <c r="D11" s="9" t="n"/>
      <c r="E11" s="9" t="n"/>
      <c r="F11" s="9" t="n"/>
      <c r="G11" s="9" t="n"/>
      <c r="H11" s="10" t="n"/>
      <c r="I11" s="9" t="n"/>
      <c r="J11" s="11">
        <f>IF(H11="","",H11+N(I11))</f>
        <v/>
      </c>
      <c r="K11" s="10" t="n"/>
      <c r="L11" s="9" t="n"/>
      <c r="M11" s="9" t="n"/>
      <c r="N11" s="10" t="n"/>
      <c r="O11" s="11">
        <f>IF(N11="","",N11-N(M11)*7-N(I11))</f>
        <v/>
      </c>
      <c r="P11" s="11">
        <f>IF(H11="","",IF(K11&lt;&gt;"",K11,MAX(J11,TODAY()))+N(M11)*7)</f>
        <v/>
      </c>
      <c r="Q11" s="12">
        <f>IF(A11="","",IF(COUNTIFS($A$10:$A$49,A11,$B$10:$B$49,"&gt;"&amp;B11)&gt;0,"Superseded",IF(OR(L11="Reviewed - no exceptions",L11="Reviewed as noted",L11="For information only"),"Closed",IF(OR(L11="Revise and resubmit",L11="Rejected"),"Resubmit",IF(H11="",IF(AND(O11&lt;&gt;"",O11&lt;TODAY()),"Not sent - late","Not sent"),IF(J11&lt;TODAY(),"Overdue with reviewer","With reviewer"))))))</f>
        <v/>
      </c>
      <c r="R11" s="12">
        <f>IF(OR(Q11="Superseded",P11="",N11=""),"",IF(P11&gt;N11,P11-N11,""))</f>
        <v/>
      </c>
      <c r="S11" s="12" t="n"/>
    </row>
    <row r="12">
      <c r="A12" s="9" t="n"/>
      <c r="B12" s="9" t="n"/>
      <c r="C12" s="9" t="n"/>
      <c r="D12" s="9" t="n"/>
      <c r="E12" s="9" t="n"/>
      <c r="F12" s="9" t="n"/>
      <c r="G12" s="9" t="n"/>
      <c r="H12" s="10" t="n"/>
      <c r="I12" s="9" t="n"/>
      <c r="J12" s="11">
        <f>IF(H12="","",H12+N(I12))</f>
        <v/>
      </c>
      <c r="K12" s="10" t="n"/>
      <c r="L12" s="9" t="n"/>
      <c r="M12" s="9" t="n"/>
      <c r="N12" s="10" t="n"/>
      <c r="O12" s="11">
        <f>IF(N12="","",N12-N(M12)*7-N(I12))</f>
        <v/>
      </c>
      <c r="P12" s="11">
        <f>IF(H12="","",IF(K12&lt;&gt;"",K12,MAX(J12,TODAY()))+N(M12)*7)</f>
        <v/>
      </c>
      <c r="Q12" s="12">
        <f>IF(A12="","",IF(COUNTIFS($A$10:$A$49,A12,$B$10:$B$49,"&gt;"&amp;B12)&gt;0,"Superseded",IF(OR(L12="Reviewed - no exceptions",L12="Reviewed as noted",L12="For information only"),"Closed",IF(OR(L12="Revise and resubmit",L12="Rejected"),"Resubmit",IF(H12="",IF(AND(O12&lt;&gt;"",O12&lt;TODAY()),"Not sent - late","Not sent"),IF(J12&lt;TODAY(),"Overdue with reviewer","With reviewer"))))))</f>
        <v/>
      </c>
      <c r="R12" s="12">
        <f>IF(OR(Q12="Superseded",P12="",N12=""),"",IF(P12&gt;N12,P12-N12,""))</f>
        <v/>
      </c>
      <c r="S12" s="12" t="n"/>
    </row>
    <row r="13">
      <c r="A13" s="9" t="n"/>
      <c r="B13" s="9" t="n"/>
      <c r="C13" s="9" t="n"/>
      <c r="D13" s="9" t="n"/>
      <c r="E13" s="9" t="n"/>
      <c r="F13" s="9" t="n"/>
      <c r="G13" s="9" t="n"/>
      <c r="H13" s="10" t="n"/>
      <c r="I13" s="9" t="n"/>
      <c r="J13" s="11">
        <f>IF(H13="","",H13+N(I13))</f>
        <v/>
      </c>
      <c r="K13" s="10" t="n"/>
      <c r="L13" s="9" t="n"/>
      <c r="M13" s="9" t="n"/>
      <c r="N13" s="10" t="n"/>
      <c r="O13" s="11">
        <f>IF(N13="","",N13-N(M13)*7-N(I13))</f>
        <v/>
      </c>
      <c r="P13" s="11">
        <f>IF(H13="","",IF(K13&lt;&gt;"",K13,MAX(J13,TODAY()))+N(M13)*7)</f>
        <v/>
      </c>
      <c r="Q13" s="12">
        <f>IF(A13="","",IF(COUNTIFS($A$10:$A$49,A13,$B$10:$B$49,"&gt;"&amp;B13)&gt;0,"Superseded",IF(OR(L13="Reviewed - no exceptions",L13="Reviewed as noted",L13="For information only"),"Closed",IF(OR(L13="Revise and resubmit",L13="Rejected"),"Resubmit",IF(H13="",IF(AND(O13&lt;&gt;"",O13&lt;TODAY()),"Not sent - late","Not sent"),IF(J13&lt;TODAY(),"Overdue with reviewer","With reviewer"))))))</f>
        <v/>
      </c>
      <c r="R13" s="12">
        <f>IF(OR(Q13="Superseded",P13="",N13=""),"",IF(P13&gt;N13,P13-N13,""))</f>
        <v/>
      </c>
      <c r="S13" s="12" t="n"/>
    </row>
    <row r="14">
      <c r="A14" s="9" t="n"/>
      <c r="B14" s="9" t="n"/>
      <c r="C14" s="9" t="n"/>
      <c r="D14" s="9" t="n"/>
      <c r="E14" s="9" t="n"/>
      <c r="F14" s="9" t="n"/>
      <c r="G14" s="9" t="n"/>
      <c r="H14" s="10" t="n"/>
      <c r="I14" s="9" t="n"/>
      <c r="J14" s="11">
        <f>IF(H14="","",H14+N(I14))</f>
        <v/>
      </c>
      <c r="K14" s="10" t="n"/>
      <c r="L14" s="9" t="n"/>
      <c r="M14" s="9" t="n"/>
      <c r="N14" s="10" t="n"/>
      <c r="O14" s="11">
        <f>IF(N14="","",N14-N(M14)*7-N(I14))</f>
        <v/>
      </c>
      <c r="P14" s="11">
        <f>IF(H14="","",IF(K14&lt;&gt;"",K14,MAX(J14,TODAY()))+N(M14)*7)</f>
        <v/>
      </c>
      <c r="Q14" s="12">
        <f>IF(A14="","",IF(COUNTIFS($A$10:$A$49,A14,$B$10:$B$49,"&gt;"&amp;B14)&gt;0,"Superseded",IF(OR(L14="Reviewed - no exceptions",L14="Reviewed as noted",L14="For information only"),"Closed",IF(OR(L14="Revise and resubmit",L14="Rejected"),"Resubmit",IF(H14="",IF(AND(O14&lt;&gt;"",O14&lt;TODAY()),"Not sent - late","Not sent"),IF(J14&lt;TODAY(),"Overdue with reviewer","With reviewer"))))))</f>
        <v/>
      </c>
      <c r="R14" s="12">
        <f>IF(OR(Q14="Superseded",P14="",N14=""),"",IF(P14&gt;N14,P14-N14,""))</f>
        <v/>
      </c>
      <c r="S14" s="12" t="n"/>
    </row>
    <row r="15">
      <c r="A15" s="9" t="n"/>
      <c r="B15" s="9" t="n"/>
      <c r="C15" s="9" t="n"/>
      <c r="D15" s="9" t="n"/>
      <c r="E15" s="9" t="n"/>
      <c r="F15" s="9" t="n"/>
      <c r="G15" s="9" t="n"/>
      <c r="H15" s="10" t="n"/>
      <c r="I15" s="9" t="n"/>
      <c r="J15" s="11">
        <f>IF(H15="","",H15+N(I15))</f>
        <v/>
      </c>
      <c r="K15" s="10" t="n"/>
      <c r="L15" s="9" t="n"/>
      <c r="M15" s="9" t="n"/>
      <c r="N15" s="10" t="n"/>
      <c r="O15" s="11">
        <f>IF(N15="","",N15-N(M15)*7-N(I15))</f>
        <v/>
      </c>
      <c r="P15" s="11">
        <f>IF(H15="","",IF(K15&lt;&gt;"",K15,MAX(J15,TODAY()))+N(M15)*7)</f>
        <v/>
      </c>
      <c r="Q15" s="12">
        <f>IF(A15="","",IF(COUNTIFS($A$10:$A$49,A15,$B$10:$B$49,"&gt;"&amp;B15)&gt;0,"Superseded",IF(OR(L15="Reviewed - no exceptions",L15="Reviewed as noted",L15="For information only"),"Closed",IF(OR(L15="Revise and resubmit",L15="Rejected"),"Resubmit",IF(H15="",IF(AND(O15&lt;&gt;"",O15&lt;TODAY()),"Not sent - late","Not sent"),IF(J15&lt;TODAY(),"Overdue with reviewer","With reviewer"))))))</f>
        <v/>
      </c>
      <c r="R15" s="12">
        <f>IF(OR(Q15="Superseded",P15="",N15=""),"",IF(P15&gt;N15,P15-N15,""))</f>
        <v/>
      </c>
      <c r="S15" s="12" t="n"/>
    </row>
    <row r="16">
      <c r="A16" s="9" t="n"/>
      <c r="B16" s="9" t="n"/>
      <c r="C16" s="9" t="n"/>
      <c r="D16" s="9" t="n"/>
      <c r="E16" s="9" t="n"/>
      <c r="F16" s="9" t="n"/>
      <c r="G16" s="9" t="n"/>
      <c r="H16" s="10" t="n"/>
      <c r="I16" s="9" t="n"/>
      <c r="J16" s="11">
        <f>IF(H16="","",H16+N(I16))</f>
        <v/>
      </c>
      <c r="K16" s="10" t="n"/>
      <c r="L16" s="9" t="n"/>
      <c r="M16" s="9" t="n"/>
      <c r="N16" s="10" t="n"/>
      <c r="O16" s="11">
        <f>IF(N16="","",N16-N(M16)*7-N(I16))</f>
        <v/>
      </c>
      <c r="P16" s="11">
        <f>IF(H16="","",IF(K16&lt;&gt;"",K16,MAX(J16,TODAY()))+N(M16)*7)</f>
        <v/>
      </c>
      <c r="Q16" s="12">
        <f>IF(A16="","",IF(COUNTIFS($A$10:$A$49,A16,$B$10:$B$49,"&gt;"&amp;B16)&gt;0,"Superseded",IF(OR(L16="Reviewed - no exceptions",L16="Reviewed as noted",L16="For information only"),"Closed",IF(OR(L16="Revise and resubmit",L16="Rejected"),"Resubmit",IF(H16="",IF(AND(O16&lt;&gt;"",O16&lt;TODAY()),"Not sent - late","Not sent"),IF(J16&lt;TODAY(),"Overdue with reviewer","With reviewer"))))))</f>
        <v/>
      </c>
      <c r="R16" s="12">
        <f>IF(OR(Q16="Superseded",P16="",N16=""),"",IF(P16&gt;N16,P16-N16,""))</f>
        <v/>
      </c>
      <c r="S16" s="12" t="n"/>
    </row>
    <row r="17">
      <c r="A17" s="9" t="n"/>
      <c r="B17" s="9" t="n"/>
      <c r="C17" s="9" t="n"/>
      <c r="D17" s="9" t="n"/>
      <c r="E17" s="9" t="n"/>
      <c r="F17" s="9" t="n"/>
      <c r="G17" s="9" t="n"/>
      <c r="H17" s="10" t="n"/>
      <c r="I17" s="9" t="n"/>
      <c r="J17" s="11">
        <f>IF(H17="","",H17+N(I17))</f>
        <v/>
      </c>
      <c r="K17" s="10" t="n"/>
      <c r="L17" s="9" t="n"/>
      <c r="M17" s="9" t="n"/>
      <c r="N17" s="10" t="n"/>
      <c r="O17" s="11">
        <f>IF(N17="","",N17-N(M17)*7-N(I17))</f>
        <v/>
      </c>
      <c r="P17" s="11">
        <f>IF(H17="","",IF(K17&lt;&gt;"",K17,MAX(J17,TODAY()))+N(M17)*7)</f>
        <v/>
      </c>
      <c r="Q17" s="12">
        <f>IF(A17="","",IF(COUNTIFS($A$10:$A$49,A17,$B$10:$B$49,"&gt;"&amp;B17)&gt;0,"Superseded",IF(OR(L17="Reviewed - no exceptions",L17="Reviewed as noted",L17="For information only"),"Closed",IF(OR(L17="Revise and resubmit",L17="Rejected"),"Resubmit",IF(H17="",IF(AND(O17&lt;&gt;"",O17&lt;TODAY()),"Not sent - late","Not sent"),IF(J17&lt;TODAY(),"Overdue with reviewer","With reviewer"))))))</f>
        <v/>
      </c>
      <c r="R17" s="12">
        <f>IF(OR(Q17="Superseded",P17="",N17=""),"",IF(P17&gt;N17,P17-N17,""))</f>
        <v/>
      </c>
      <c r="S17" s="12" t="n"/>
    </row>
    <row r="18">
      <c r="A18" s="9" t="n"/>
      <c r="B18" s="9" t="n"/>
      <c r="C18" s="9" t="n"/>
      <c r="D18" s="9" t="n"/>
      <c r="E18" s="9" t="n"/>
      <c r="F18" s="9" t="n"/>
      <c r="G18" s="9" t="n"/>
      <c r="H18" s="10" t="n"/>
      <c r="I18" s="9" t="n"/>
      <c r="J18" s="11">
        <f>IF(H18="","",H18+N(I18))</f>
        <v/>
      </c>
      <c r="K18" s="10" t="n"/>
      <c r="L18" s="9" t="n"/>
      <c r="M18" s="9" t="n"/>
      <c r="N18" s="10" t="n"/>
      <c r="O18" s="11">
        <f>IF(N18="","",N18-N(M18)*7-N(I18))</f>
        <v/>
      </c>
      <c r="P18" s="11">
        <f>IF(H18="","",IF(K18&lt;&gt;"",K18,MAX(J18,TODAY()))+N(M18)*7)</f>
        <v/>
      </c>
      <c r="Q18" s="12">
        <f>IF(A18="","",IF(COUNTIFS($A$10:$A$49,A18,$B$10:$B$49,"&gt;"&amp;B18)&gt;0,"Superseded",IF(OR(L18="Reviewed - no exceptions",L18="Reviewed as noted",L18="For information only"),"Closed",IF(OR(L18="Revise and resubmit",L18="Rejected"),"Resubmit",IF(H18="",IF(AND(O18&lt;&gt;"",O18&lt;TODAY()),"Not sent - late","Not sent"),IF(J18&lt;TODAY(),"Overdue with reviewer","With reviewer"))))))</f>
        <v/>
      </c>
      <c r="R18" s="12">
        <f>IF(OR(Q18="Superseded",P18="",N18=""),"",IF(P18&gt;N18,P18-N18,""))</f>
        <v/>
      </c>
      <c r="S18" s="12" t="n"/>
    </row>
    <row r="19">
      <c r="A19" s="9" t="n"/>
      <c r="B19" s="9" t="n"/>
      <c r="C19" s="9" t="n"/>
      <c r="D19" s="9" t="n"/>
      <c r="E19" s="9" t="n"/>
      <c r="F19" s="9" t="n"/>
      <c r="G19" s="9" t="n"/>
      <c r="H19" s="10" t="n"/>
      <c r="I19" s="9" t="n"/>
      <c r="J19" s="11">
        <f>IF(H19="","",H19+N(I19))</f>
        <v/>
      </c>
      <c r="K19" s="10" t="n"/>
      <c r="L19" s="9" t="n"/>
      <c r="M19" s="9" t="n"/>
      <c r="N19" s="10" t="n"/>
      <c r="O19" s="11">
        <f>IF(N19="","",N19-N(M19)*7-N(I19))</f>
        <v/>
      </c>
      <c r="P19" s="11">
        <f>IF(H19="","",IF(K19&lt;&gt;"",K19,MAX(J19,TODAY()))+N(M19)*7)</f>
        <v/>
      </c>
      <c r="Q19" s="12">
        <f>IF(A19="","",IF(COUNTIFS($A$10:$A$49,A19,$B$10:$B$49,"&gt;"&amp;B19)&gt;0,"Superseded",IF(OR(L19="Reviewed - no exceptions",L19="Reviewed as noted",L19="For information only"),"Closed",IF(OR(L19="Revise and resubmit",L19="Rejected"),"Resubmit",IF(H19="",IF(AND(O19&lt;&gt;"",O19&lt;TODAY()),"Not sent - late","Not sent"),IF(J19&lt;TODAY(),"Overdue with reviewer","With reviewer"))))))</f>
        <v/>
      </c>
      <c r="R19" s="12">
        <f>IF(OR(Q19="Superseded",P19="",N19=""),"",IF(P19&gt;N19,P19-N19,""))</f>
        <v/>
      </c>
      <c r="S19" s="12" t="n"/>
    </row>
    <row r="20">
      <c r="A20" s="9" t="n"/>
      <c r="B20" s="9" t="n"/>
      <c r="C20" s="9" t="n"/>
      <c r="D20" s="9" t="n"/>
      <c r="E20" s="9" t="n"/>
      <c r="F20" s="9" t="n"/>
      <c r="G20" s="9" t="n"/>
      <c r="H20" s="10" t="n"/>
      <c r="I20" s="9" t="n"/>
      <c r="J20" s="11">
        <f>IF(H20="","",H20+N(I20))</f>
        <v/>
      </c>
      <c r="K20" s="10" t="n"/>
      <c r="L20" s="9" t="n"/>
      <c r="M20" s="9" t="n"/>
      <c r="N20" s="10" t="n"/>
      <c r="O20" s="11">
        <f>IF(N20="","",N20-N(M20)*7-N(I20))</f>
        <v/>
      </c>
      <c r="P20" s="11">
        <f>IF(H20="","",IF(K20&lt;&gt;"",K20,MAX(J20,TODAY()))+N(M20)*7)</f>
        <v/>
      </c>
      <c r="Q20" s="12">
        <f>IF(A20="","",IF(COUNTIFS($A$10:$A$49,A20,$B$10:$B$49,"&gt;"&amp;B20)&gt;0,"Superseded",IF(OR(L20="Reviewed - no exceptions",L20="Reviewed as noted",L20="For information only"),"Closed",IF(OR(L20="Revise and resubmit",L20="Rejected"),"Resubmit",IF(H20="",IF(AND(O20&lt;&gt;"",O20&lt;TODAY()),"Not sent - late","Not sent"),IF(J20&lt;TODAY(),"Overdue with reviewer","With reviewer"))))))</f>
        <v/>
      </c>
      <c r="R20" s="12">
        <f>IF(OR(Q20="Superseded",P20="",N20=""),"",IF(P20&gt;N20,P20-N20,""))</f>
        <v/>
      </c>
      <c r="S20" s="12" t="n"/>
    </row>
    <row r="21">
      <c r="A21" s="9" t="n"/>
      <c r="B21" s="9" t="n"/>
      <c r="C21" s="9" t="n"/>
      <c r="D21" s="9" t="n"/>
      <c r="E21" s="9" t="n"/>
      <c r="F21" s="9" t="n"/>
      <c r="G21" s="9" t="n"/>
      <c r="H21" s="10" t="n"/>
      <c r="I21" s="9" t="n"/>
      <c r="J21" s="11">
        <f>IF(H21="","",H21+N(I21))</f>
        <v/>
      </c>
      <c r="K21" s="10" t="n"/>
      <c r="L21" s="9" t="n"/>
      <c r="M21" s="9" t="n"/>
      <c r="N21" s="10" t="n"/>
      <c r="O21" s="11">
        <f>IF(N21="","",N21-N(M21)*7-N(I21))</f>
        <v/>
      </c>
      <c r="P21" s="11">
        <f>IF(H21="","",IF(K21&lt;&gt;"",K21,MAX(J21,TODAY()))+N(M21)*7)</f>
        <v/>
      </c>
      <c r="Q21" s="12">
        <f>IF(A21="","",IF(COUNTIFS($A$10:$A$49,A21,$B$10:$B$49,"&gt;"&amp;B21)&gt;0,"Superseded",IF(OR(L21="Reviewed - no exceptions",L21="Reviewed as noted",L21="For information only"),"Closed",IF(OR(L21="Revise and resubmit",L21="Rejected"),"Resubmit",IF(H21="",IF(AND(O21&lt;&gt;"",O21&lt;TODAY()),"Not sent - late","Not sent"),IF(J21&lt;TODAY(),"Overdue with reviewer","With reviewer"))))))</f>
        <v/>
      </c>
      <c r="R21" s="12">
        <f>IF(OR(Q21="Superseded",P21="",N21=""),"",IF(P21&gt;N21,P21-N21,""))</f>
        <v/>
      </c>
      <c r="S21" s="12" t="n"/>
    </row>
    <row r="22">
      <c r="A22" s="9" t="n"/>
      <c r="B22" s="9" t="n"/>
      <c r="C22" s="9" t="n"/>
      <c r="D22" s="9" t="n"/>
      <c r="E22" s="9" t="n"/>
      <c r="F22" s="9" t="n"/>
      <c r="G22" s="9" t="n"/>
      <c r="H22" s="10" t="n"/>
      <c r="I22" s="9" t="n"/>
      <c r="J22" s="11">
        <f>IF(H22="","",H22+N(I22))</f>
        <v/>
      </c>
      <c r="K22" s="10" t="n"/>
      <c r="L22" s="9" t="n"/>
      <c r="M22" s="9" t="n"/>
      <c r="N22" s="10" t="n"/>
      <c r="O22" s="11">
        <f>IF(N22="","",N22-N(M22)*7-N(I22))</f>
        <v/>
      </c>
      <c r="P22" s="11">
        <f>IF(H22="","",IF(K22&lt;&gt;"",K22,MAX(J22,TODAY()))+N(M22)*7)</f>
        <v/>
      </c>
      <c r="Q22" s="12">
        <f>IF(A22="","",IF(COUNTIFS($A$10:$A$49,A22,$B$10:$B$49,"&gt;"&amp;B22)&gt;0,"Superseded",IF(OR(L22="Reviewed - no exceptions",L22="Reviewed as noted",L22="For information only"),"Closed",IF(OR(L22="Revise and resubmit",L22="Rejected"),"Resubmit",IF(H22="",IF(AND(O22&lt;&gt;"",O22&lt;TODAY()),"Not sent - late","Not sent"),IF(J22&lt;TODAY(),"Overdue with reviewer","With reviewer"))))))</f>
        <v/>
      </c>
      <c r="R22" s="12">
        <f>IF(OR(Q22="Superseded",P22="",N22=""),"",IF(P22&gt;N22,P22-N22,""))</f>
        <v/>
      </c>
      <c r="S22" s="12" t="n"/>
    </row>
    <row r="23">
      <c r="A23" s="9" t="n"/>
      <c r="B23" s="9" t="n"/>
      <c r="C23" s="9" t="n"/>
      <c r="D23" s="9" t="n"/>
      <c r="E23" s="9" t="n"/>
      <c r="F23" s="9" t="n"/>
      <c r="G23" s="9" t="n"/>
      <c r="H23" s="10" t="n"/>
      <c r="I23" s="9" t="n"/>
      <c r="J23" s="11">
        <f>IF(H23="","",H23+N(I23))</f>
        <v/>
      </c>
      <c r="K23" s="10" t="n"/>
      <c r="L23" s="9" t="n"/>
      <c r="M23" s="9" t="n"/>
      <c r="N23" s="10" t="n"/>
      <c r="O23" s="11">
        <f>IF(N23="","",N23-N(M23)*7-N(I23))</f>
        <v/>
      </c>
      <c r="P23" s="11">
        <f>IF(H23="","",IF(K23&lt;&gt;"",K23,MAX(J23,TODAY()))+N(M23)*7)</f>
        <v/>
      </c>
      <c r="Q23" s="12">
        <f>IF(A23="","",IF(COUNTIFS($A$10:$A$49,A23,$B$10:$B$49,"&gt;"&amp;B23)&gt;0,"Superseded",IF(OR(L23="Reviewed - no exceptions",L23="Reviewed as noted",L23="For information only"),"Closed",IF(OR(L23="Revise and resubmit",L23="Rejected"),"Resubmit",IF(H23="",IF(AND(O23&lt;&gt;"",O23&lt;TODAY()),"Not sent - late","Not sent"),IF(J23&lt;TODAY(),"Overdue with reviewer","With reviewer"))))))</f>
        <v/>
      </c>
      <c r="R23" s="12">
        <f>IF(OR(Q23="Superseded",P23="",N23=""),"",IF(P23&gt;N23,P23-N23,""))</f>
        <v/>
      </c>
      <c r="S23" s="12" t="n"/>
    </row>
    <row r="24">
      <c r="A24" s="9" t="n"/>
      <c r="B24" s="9" t="n"/>
      <c r="C24" s="9" t="n"/>
      <c r="D24" s="9" t="n"/>
      <c r="E24" s="9" t="n"/>
      <c r="F24" s="9" t="n"/>
      <c r="G24" s="9" t="n"/>
      <c r="H24" s="10" t="n"/>
      <c r="I24" s="9" t="n"/>
      <c r="J24" s="11">
        <f>IF(H24="","",H24+N(I24))</f>
        <v/>
      </c>
      <c r="K24" s="10" t="n"/>
      <c r="L24" s="9" t="n"/>
      <c r="M24" s="9" t="n"/>
      <c r="N24" s="10" t="n"/>
      <c r="O24" s="11">
        <f>IF(N24="","",N24-N(M24)*7-N(I24))</f>
        <v/>
      </c>
      <c r="P24" s="11">
        <f>IF(H24="","",IF(K24&lt;&gt;"",K24,MAX(J24,TODAY()))+N(M24)*7)</f>
        <v/>
      </c>
      <c r="Q24" s="12">
        <f>IF(A24="","",IF(COUNTIFS($A$10:$A$49,A24,$B$10:$B$49,"&gt;"&amp;B24)&gt;0,"Superseded",IF(OR(L24="Reviewed - no exceptions",L24="Reviewed as noted",L24="For information only"),"Closed",IF(OR(L24="Revise and resubmit",L24="Rejected"),"Resubmit",IF(H24="",IF(AND(O24&lt;&gt;"",O24&lt;TODAY()),"Not sent - late","Not sent"),IF(J24&lt;TODAY(),"Overdue with reviewer","With reviewer"))))))</f>
        <v/>
      </c>
      <c r="R24" s="12">
        <f>IF(OR(Q24="Superseded",P24="",N24=""),"",IF(P24&gt;N24,P24-N24,""))</f>
        <v/>
      </c>
      <c r="S24" s="12" t="n"/>
    </row>
    <row r="25">
      <c r="A25" s="9" t="n"/>
      <c r="B25" s="9" t="n"/>
      <c r="C25" s="9" t="n"/>
      <c r="D25" s="9" t="n"/>
      <c r="E25" s="9" t="n"/>
      <c r="F25" s="9" t="n"/>
      <c r="G25" s="9" t="n"/>
      <c r="H25" s="10" t="n"/>
      <c r="I25" s="9" t="n"/>
      <c r="J25" s="11">
        <f>IF(H25="","",H25+N(I25))</f>
        <v/>
      </c>
      <c r="K25" s="10" t="n"/>
      <c r="L25" s="9" t="n"/>
      <c r="M25" s="9" t="n"/>
      <c r="N25" s="10" t="n"/>
      <c r="O25" s="11">
        <f>IF(N25="","",N25-N(M25)*7-N(I25))</f>
        <v/>
      </c>
      <c r="P25" s="11">
        <f>IF(H25="","",IF(K25&lt;&gt;"",K25,MAX(J25,TODAY()))+N(M25)*7)</f>
        <v/>
      </c>
      <c r="Q25" s="12">
        <f>IF(A25="","",IF(COUNTIFS($A$10:$A$49,A25,$B$10:$B$49,"&gt;"&amp;B25)&gt;0,"Superseded",IF(OR(L25="Reviewed - no exceptions",L25="Reviewed as noted",L25="For information only"),"Closed",IF(OR(L25="Revise and resubmit",L25="Rejected"),"Resubmit",IF(H25="",IF(AND(O25&lt;&gt;"",O25&lt;TODAY()),"Not sent - late","Not sent"),IF(J25&lt;TODAY(),"Overdue with reviewer","With reviewer"))))))</f>
        <v/>
      </c>
      <c r="R25" s="12">
        <f>IF(OR(Q25="Superseded",P25="",N25=""),"",IF(P25&gt;N25,P25-N25,""))</f>
        <v/>
      </c>
      <c r="S25" s="12" t="n"/>
    </row>
    <row r="26">
      <c r="A26" s="9" t="n"/>
      <c r="B26" s="9" t="n"/>
      <c r="C26" s="9" t="n"/>
      <c r="D26" s="9" t="n"/>
      <c r="E26" s="9" t="n"/>
      <c r="F26" s="9" t="n"/>
      <c r="G26" s="9" t="n"/>
      <c r="H26" s="10" t="n"/>
      <c r="I26" s="9" t="n"/>
      <c r="J26" s="11">
        <f>IF(H26="","",H26+N(I26))</f>
        <v/>
      </c>
      <c r="K26" s="10" t="n"/>
      <c r="L26" s="9" t="n"/>
      <c r="M26" s="9" t="n"/>
      <c r="N26" s="10" t="n"/>
      <c r="O26" s="11">
        <f>IF(N26="","",N26-N(M26)*7-N(I26))</f>
        <v/>
      </c>
      <c r="P26" s="11">
        <f>IF(H26="","",IF(K26&lt;&gt;"",K26,MAX(J26,TODAY()))+N(M26)*7)</f>
        <v/>
      </c>
      <c r="Q26" s="12">
        <f>IF(A26="","",IF(COUNTIFS($A$10:$A$49,A26,$B$10:$B$49,"&gt;"&amp;B26)&gt;0,"Superseded",IF(OR(L26="Reviewed - no exceptions",L26="Reviewed as noted",L26="For information only"),"Closed",IF(OR(L26="Revise and resubmit",L26="Rejected"),"Resubmit",IF(H26="",IF(AND(O26&lt;&gt;"",O26&lt;TODAY()),"Not sent - late","Not sent"),IF(J26&lt;TODAY(),"Overdue with reviewer","With reviewer"))))))</f>
        <v/>
      </c>
      <c r="R26" s="12">
        <f>IF(OR(Q26="Superseded",P26="",N26=""),"",IF(P26&gt;N26,P26-N26,""))</f>
        <v/>
      </c>
      <c r="S26" s="12" t="n"/>
    </row>
    <row r="27">
      <c r="A27" s="9" t="n"/>
      <c r="B27" s="9" t="n"/>
      <c r="C27" s="9" t="n"/>
      <c r="D27" s="9" t="n"/>
      <c r="E27" s="9" t="n"/>
      <c r="F27" s="9" t="n"/>
      <c r="G27" s="9" t="n"/>
      <c r="H27" s="10" t="n"/>
      <c r="I27" s="9" t="n"/>
      <c r="J27" s="11">
        <f>IF(H27="","",H27+N(I27))</f>
        <v/>
      </c>
      <c r="K27" s="10" t="n"/>
      <c r="L27" s="9" t="n"/>
      <c r="M27" s="9" t="n"/>
      <c r="N27" s="10" t="n"/>
      <c r="O27" s="11">
        <f>IF(N27="","",N27-N(M27)*7-N(I27))</f>
        <v/>
      </c>
      <c r="P27" s="11">
        <f>IF(H27="","",IF(K27&lt;&gt;"",K27,MAX(J27,TODAY()))+N(M27)*7)</f>
        <v/>
      </c>
      <c r="Q27" s="12">
        <f>IF(A27="","",IF(COUNTIFS($A$10:$A$49,A27,$B$10:$B$49,"&gt;"&amp;B27)&gt;0,"Superseded",IF(OR(L27="Reviewed - no exceptions",L27="Reviewed as noted",L27="For information only"),"Closed",IF(OR(L27="Revise and resubmit",L27="Rejected"),"Resubmit",IF(H27="",IF(AND(O27&lt;&gt;"",O27&lt;TODAY()),"Not sent - late","Not sent"),IF(J27&lt;TODAY(),"Overdue with reviewer","With reviewer"))))))</f>
        <v/>
      </c>
      <c r="R27" s="12">
        <f>IF(OR(Q27="Superseded",P27="",N27=""),"",IF(P27&gt;N27,P27-N27,""))</f>
        <v/>
      </c>
      <c r="S27" s="12" t="n"/>
    </row>
    <row r="28">
      <c r="A28" s="9" t="n"/>
      <c r="B28" s="9" t="n"/>
      <c r="C28" s="9" t="n"/>
      <c r="D28" s="9" t="n"/>
      <c r="E28" s="9" t="n"/>
      <c r="F28" s="9" t="n"/>
      <c r="G28" s="9" t="n"/>
      <c r="H28" s="10" t="n"/>
      <c r="I28" s="9" t="n"/>
      <c r="J28" s="11">
        <f>IF(H28="","",H28+N(I28))</f>
        <v/>
      </c>
      <c r="K28" s="10" t="n"/>
      <c r="L28" s="9" t="n"/>
      <c r="M28" s="9" t="n"/>
      <c r="N28" s="10" t="n"/>
      <c r="O28" s="11">
        <f>IF(N28="","",N28-N(M28)*7-N(I28))</f>
        <v/>
      </c>
      <c r="P28" s="11">
        <f>IF(H28="","",IF(K28&lt;&gt;"",K28,MAX(J28,TODAY()))+N(M28)*7)</f>
        <v/>
      </c>
      <c r="Q28" s="12">
        <f>IF(A28="","",IF(COUNTIFS($A$10:$A$49,A28,$B$10:$B$49,"&gt;"&amp;B28)&gt;0,"Superseded",IF(OR(L28="Reviewed - no exceptions",L28="Reviewed as noted",L28="For information only"),"Closed",IF(OR(L28="Revise and resubmit",L28="Rejected"),"Resubmit",IF(H28="",IF(AND(O28&lt;&gt;"",O28&lt;TODAY()),"Not sent - late","Not sent"),IF(J28&lt;TODAY(),"Overdue with reviewer","With reviewer"))))))</f>
        <v/>
      </c>
      <c r="R28" s="12">
        <f>IF(OR(Q28="Superseded",P28="",N28=""),"",IF(P28&gt;N28,P28-N28,""))</f>
        <v/>
      </c>
      <c r="S28" s="12" t="n"/>
    </row>
    <row r="29">
      <c r="A29" s="9" t="n"/>
      <c r="B29" s="9" t="n"/>
      <c r="C29" s="9" t="n"/>
      <c r="D29" s="9" t="n"/>
      <c r="E29" s="9" t="n"/>
      <c r="F29" s="9" t="n"/>
      <c r="G29" s="9" t="n"/>
      <c r="H29" s="10" t="n"/>
      <c r="I29" s="9" t="n"/>
      <c r="J29" s="11">
        <f>IF(H29="","",H29+N(I29))</f>
        <v/>
      </c>
      <c r="K29" s="10" t="n"/>
      <c r="L29" s="9" t="n"/>
      <c r="M29" s="9" t="n"/>
      <c r="N29" s="10" t="n"/>
      <c r="O29" s="11">
        <f>IF(N29="","",N29-N(M29)*7-N(I29))</f>
        <v/>
      </c>
      <c r="P29" s="11">
        <f>IF(H29="","",IF(K29&lt;&gt;"",K29,MAX(J29,TODAY()))+N(M29)*7)</f>
        <v/>
      </c>
      <c r="Q29" s="12">
        <f>IF(A29="","",IF(COUNTIFS($A$10:$A$49,A29,$B$10:$B$49,"&gt;"&amp;B29)&gt;0,"Superseded",IF(OR(L29="Reviewed - no exceptions",L29="Reviewed as noted",L29="For information only"),"Closed",IF(OR(L29="Revise and resubmit",L29="Rejected"),"Resubmit",IF(H29="",IF(AND(O29&lt;&gt;"",O29&lt;TODAY()),"Not sent - late","Not sent"),IF(J29&lt;TODAY(),"Overdue with reviewer","With reviewer"))))))</f>
        <v/>
      </c>
      <c r="R29" s="12">
        <f>IF(OR(Q29="Superseded",P29="",N29=""),"",IF(P29&gt;N29,P29-N29,""))</f>
        <v/>
      </c>
      <c r="S29" s="12" t="n"/>
    </row>
    <row r="30">
      <c r="A30" s="9" t="n"/>
      <c r="B30" s="9" t="n"/>
      <c r="C30" s="9" t="n"/>
      <c r="D30" s="9" t="n"/>
      <c r="E30" s="9" t="n"/>
      <c r="F30" s="9" t="n"/>
      <c r="G30" s="9" t="n"/>
      <c r="H30" s="10" t="n"/>
      <c r="I30" s="9" t="n"/>
      <c r="J30" s="11">
        <f>IF(H30="","",H30+N(I30))</f>
        <v/>
      </c>
      <c r="K30" s="10" t="n"/>
      <c r="L30" s="9" t="n"/>
      <c r="M30" s="9" t="n"/>
      <c r="N30" s="10" t="n"/>
      <c r="O30" s="11">
        <f>IF(N30="","",N30-N(M30)*7-N(I30))</f>
        <v/>
      </c>
      <c r="P30" s="11">
        <f>IF(H30="","",IF(K30&lt;&gt;"",K30,MAX(J30,TODAY()))+N(M30)*7)</f>
        <v/>
      </c>
      <c r="Q30" s="12">
        <f>IF(A30="","",IF(COUNTIFS($A$10:$A$49,A30,$B$10:$B$49,"&gt;"&amp;B30)&gt;0,"Superseded",IF(OR(L30="Reviewed - no exceptions",L30="Reviewed as noted",L30="For information only"),"Closed",IF(OR(L30="Revise and resubmit",L30="Rejected"),"Resubmit",IF(H30="",IF(AND(O30&lt;&gt;"",O30&lt;TODAY()),"Not sent - late","Not sent"),IF(J30&lt;TODAY(),"Overdue with reviewer","With reviewer"))))))</f>
        <v/>
      </c>
      <c r="R30" s="12">
        <f>IF(OR(Q30="Superseded",P30="",N30=""),"",IF(P30&gt;N30,P30-N30,""))</f>
        <v/>
      </c>
      <c r="S30" s="12" t="n"/>
    </row>
    <row r="31">
      <c r="A31" s="9" t="n"/>
      <c r="B31" s="9" t="n"/>
      <c r="C31" s="9" t="n"/>
      <c r="D31" s="9" t="n"/>
      <c r="E31" s="9" t="n"/>
      <c r="F31" s="9" t="n"/>
      <c r="G31" s="9" t="n"/>
      <c r="H31" s="10" t="n"/>
      <c r="I31" s="9" t="n"/>
      <c r="J31" s="11">
        <f>IF(H31="","",H31+N(I31))</f>
        <v/>
      </c>
      <c r="K31" s="10" t="n"/>
      <c r="L31" s="9" t="n"/>
      <c r="M31" s="9" t="n"/>
      <c r="N31" s="10" t="n"/>
      <c r="O31" s="11">
        <f>IF(N31="","",N31-N(M31)*7-N(I31))</f>
        <v/>
      </c>
      <c r="P31" s="11">
        <f>IF(H31="","",IF(K31&lt;&gt;"",K31,MAX(J31,TODAY()))+N(M31)*7)</f>
        <v/>
      </c>
      <c r="Q31" s="12">
        <f>IF(A31="","",IF(COUNTIFS($A$10:$A$49,A31,$B$10:$B$49,"&gt;"&amp;B31)&gt;0,"Superseded",IF(OR(L31="Reviewed - no exceptions",L31="Reviewed as noted",L31="For information only"),"Closed",IF(OR(L31="Revise and resubmit",L31="Rejected"),"Resubmit",IF(H31="",IF(AND(O31&lt;&gt;"",O31&lt;TODAY()),"Not sent - late","Not sent"),IF(J31&lt;TODAY(),"Overdue with reviewer","With reviewer"))))))</f>
        <v/>
      </c>
      <c r="R31" s="12">
        <f>IF(OR(Q31="Superseded",P31="",N31=""),"",IF(P31&gt;N31,P31-N31,""))</f>
        <v/>
      </c>
      <c r="S31" s="12" t="n"/>
    </row>
    <row r="32">
      <c r="A32" s="9" t="n"/>
      <c r="B32" s="9" t="n"/>
      <c r="C32" s="9" t="n"/>
      <c r="D32" s="9" t="n"/>
      <c r="E32" s="9" t="n"/>
      <c r="F32" s="9" t="n"/>
      <c r="G32" s="9" t="n"/>
      <c r="H32" s="10" t="n"/>
      <c r="I32" s="9" t="n"/>
      <c r="J32" s="11">
        <f>IF(H32="","",H32+N(I32))</f>
        <v/>
      </c>
      <c r="K32" s="10" t="n"/>
      <c r="L32" s="9" t="n"/>
      <c r="M32" s="9" t="n"/>
      <c r="N32" s="10" t="n"/>
      <c r="O32" s="11">
        <f>IF(N32="","",N32-N(M32)*7-N(I32))</f>
        <v/>
      </c>
      <c r="P32" s="11">
        <f>IF(H32="","",IF(K32&lt;&gt;"",K32,MAX(J32,TODAY()))+N(M32)*7)</f>
        <v/>
      </c>
      <c r="Q32" s="12">
        <f>IF(A32="","",IF(COUNTIFS($A$10:$A$49,A32,$B$10:$B$49,"&gt;"&amp;B32)&gt;0,"Superseded",IF(OR(L32="Reviewed - no exceptions",L32="Reviewed as noted",L32="For information only"),"Closed",IF(OR(L32="Revise and resubmit",L32="Rejected"),"Resubmit",IF(H32="",IF(AND(O32&lt;&gt;"",O32&lt;TODAY()),"Not sent - late","Not sent"),IF(J32&lt;TODAY(),"Overdue with reviewer","With reviewer"))))))</f>
        <v/>
      </c>
      <c r="R32" s="12">
        <f>IF(OR(Q32="Superseded",P32="",N32=""),"",IF(P32&gt;N32,P32-N32,""))</f>
        <v/>
      </c>
      <c r="S32" s="12" t="n"/>
    </row>
    <row r="33">
      <c r="A33" s="9" t="n"/>
      <c r="B33" s="9" t="n"/>
      <c r="C33" s="9" t="n"/>
      <c r="D33" s="9" t="n"/>
      <c r="E33" s="9" t="n"/>
      <c r="F33" s="9" t="n"/>
      <c r="G33" s="9" t="n"/>
      <c r="H33" s="10" t="n"/>
      <c r="I33" s="9" t="n"/>
      <c r="J33" s="11">
        <f>IF(H33="","",H33+N(I33))</f>
        <v/>
      </c>
      <c r="K33" s="10" t="n"/>
      <c r="L33" s="9" t="n"/>
      <c r="M33" s="9" t="n"/>
      <c r="N33" s="10" t="n"/>
      <c r="O33" s="11">
        <f>IF(N33="","",N33-N(M33)*7-N(I33))</f>
        <v/>
      </c>
      <c r="P33" s="11">
        <f>IF(H33="","",IF(K33&lt;&gt;"",K33,MAX(J33,TODAY()))+N(M33)*7)</f>
        <v/>
      </c>
      <c r="Q33" s="12">
        <f>IF(A33="","",IF(COUNTIFS($A$10:$A$49,A33,$B$10:$B$49,"&gt;"&amp;B33)&gt;0,"Superseded",IF(OR(L33="Reviewed - no exceptions",L33="Reviewed as noted",L33="For information only"),"Closed",IF(OR(L33="Revise and resubmit",L33="Rejected"),"Resubmit",IF(H33="",IF(AND(O33&lt;&gt;"",O33&lt;TODAY()),"Not sent - late","Not sent"),IF(J33&lt;TODAY(),"Overdue with reviewer","With reviewer"))))))</f>
        <v/>
      </c>
      <c r="R33" s="12">
        <f>IF(OR(Q33="Superseded",P33="",N33=""),"",IF(P33&gt;N33,P33-N33,""))</f>
        <v/>
      </c>
      <c r="S33" s="12" t="n"/>
    </row>
    <row r="34">
      <c r="A34" s="9" t="n"/>
      <c r="B34" s="9" t="n"/>
      <c r="C34" s="9" t="n"/>
      <c r="D34" s="9" t="n"/>
      <c r="E34" s="9" t="n"/>
      <c r="F34" s="9" t="n"/>
      <c r="G34" s="9" t="n"/>
      <c r="H34" s="10" t="n"/>
      <c r="I34" s="9" t="n"/>
      <c r="J34" s="11">
        <f>IF(H34="","",H34+N(I34))</f>
        <v/>
      </c>
      <c r="K34" s="10" t="n"/>
      <c r="L34" s="9" t="n"/>
      <c r="M34" s="9" t="n"/>
      <c r="N34" s="10" t="n"/>
      <c r="O34" s="11">
        <f>IF(N34="","",N34-N(M34)*7-N(I34))</f>
        <v/>
      </c>
      <c r="P34" s="11">
        <f>IF(H34="","",IF(K34&lt;&gt;"",K34,MAX(J34,TODAY()))+N(M34)*7)</f>
        <v/>
      </c>
      <c r="Q34" s="12">
        <f>IF(A34="","",IF(COUNTIFS($A$10:$A$49,A34,$B$10:$B$49,"&gt;"&amp;B34)&gt;0,"Superseded",IF(OR(L34="Reviewed - no exceptions",L34="Reviewed as noted",L34="For information only"),"Closed",IF(OR(L34="Revise and resubmit",L34="Rejected"),"Resubmit",IF(H34="",IF(AND(O34&lt;&gt;"",O34&lt;TODAY()),"Not sent - late","Not sent"),IF(J34&lt;TODAY(),"Overdue with reviewer","With reviewer"))))))</f>
        <v/>
      </c>
      <c r="R34" s="12">
        <f>IF(OR(Q34="Superseded",P34="",N34=""),"",IF(P34&gt;N34,P34-N34,""))</f>
        <v/>
      </c>
      <c r="S34" s="12" t="n"/>
    </row>
    <row r="35">
      <c r="A35" s="9" t="n"/>
      <c r="B35" s="9" t="n"/>
      <c r="C35" s="9" t="n"/>
      <c r="D35" s="9" t="n"/>
      <c r="E35" s="9" t="n"/>
      <c r="F35" s="9" t="n"/>
      <c r="G35" s="9" t="n"/>
      <c r="H35" s="10" t="n"/>
      <c r="I35" s="9" t="n"/>
      <c r="J35" s="11">
        <f>IF(H35="","",H35+N(I35))</f>
        <v/>
      </c>
      <c r="K35" s="10" t="n"/>
      <c r="L35" s="9" t="n"/>
      <c r="M35" s="9" t="n"/>
      <c r="N35" s="10" t="n"/>
      <c r="O35" s="11">
        <f>IF(N35="","",N35-N(M35)*7-N(I35))</f>
        <v/>
      </c>
      <c r="P35" s="11">
        <f>IF(H35="","",IF(K35&lt;&gt;"",K35,MAX(J35,TODAY()))+N(M35)*7)</f>
        <v/>
      </c>
      <c r="Q35" s="12">
        <f>IF(A35="","",IF(COUNTIFS($A$10:$A$49,A35,$B$10:$B$49,"&gt;"&amp;B35)&gt;0,"Superseded",IF(OR(L35="Reviewed - no exceptions",L35="Reviewed as noted",L35="For information only"),"Closed",IF(OR(L35="Revise and resubmit",L35="Rejected"),"Resubmit",IF(H35="",IF(AND(O35&lt;&gt;"",O35&lt;TODAY()),"Not sent - late","Not sent"),IF(J35&lt;TODAY(),"Overdue with reviewer","With reviewer"))))))</f>
        <v/>
      </c>
      <c r="R35" s="12">
        <f>IF(OR(Q35="Superseded",P35="",N35=""),"",IF(P35&gt;N35,P35-N35,""))</f>
        <v/>
      </c>
      <c r="S35" s="12" t="n"/>
    </row>
    <row r="36">
      <c r="A36" s="9" t="n"/>
      <c r="B36" s="9" t="n"/>
      <c r="C36" s="9" t="n"/>
      <c r="D36" s="9" t="n"/>
      <c r="E36" s="9" t="n"/>
      <c r="F36" s="9" t="n"/>
      <c r="G36" s="9" t="n"/>
      <c r="H36" s="10" t="n"/>
      <c r="I36" s="9" t="n"/>
      <c r="J36" s="11">
        <f>IF(H36="","",H36+N(I36))</f>
        <v/>
      </c>
      <c r="K36" s="10" t="n"/>
      <c r="L36" s="9" t="n"/>
      <c r="M36" s="9" t="n"/>
      <c r="N36" s="10" t="n"/>
      <c r="O36" s="11">
        <f>IF(N36="","",N36-N(M36)*7-N(I36))</f>
        <v/>
      </c>
      <c r="P36" s="11">
        <f>IF(H36="","",IF(K36&lt;&gt;"",K36,MAX(J36,TODAY()))+N(M36)*7)</f>
        <v/>
      </c>
      <c r="Q36" s="12">
        <f>IF(A36="","",IF(COUNTIFS($A$10:$A$49,A36,$B$10:$B$49,"&gt;"&amp;B36)&gt;0,"Superseded",IF(OR(L36="Reviewed - no exceptions",L36="Reviewed as noted",L36="For information only"),"Closed",IF(OR(L36="Revise and resubmit",L36="Rejected"),"Resubmit",IF(H36="",IF(AND(O36&lt;&gt;"",O36&lt;TODAY()),"Not sent - late","Not sent"),IF(J36&lt;TODAY(),"Overdue with reviewer","With reviewer"))))))</f>
        <v/>
      </c>
      <c r="R36" s="12">
        <f>IF(OR(Q36="Superseded",P36="",N36=""),"",IF(P36&gt;N36,P36-N36,""))</f>
        <v/>
      </c>
      <c r="S36" s="12" t="n"/>
    </row>
    <row r="37">
      <c r="A37" s="9" t="n"/>
      <c r="B37" s="9" t="n"/>
      <c r="C37" s="9" t="n"/>
      <c r="D37" s="9" t="n"/>
      <c r="E37" s="9" t="n"/>
      <c r="F37" s="9" t="n"/>
      <c r="G37" s="9" t="n"/>
      <c r="H37" s="10" t="n"/>
      <c r="I37" s="9" t="n"/>
      <c r="J37" s="11">
        <f>IF(H37="","",H37+N(I37))</f>
        <v/>
      </c>
      <c r="K37" s="10" t="n"/>
      <c r="L37" s="9" t="n"/>
      <c r="M37" s="9" t="n"/>
      <c r="N37" s="10" t="n"/>
      <c r="O37" s="11">
        <f>IF(N37="","",N37-N(M37)*7-N(I37))</f>
        <v/>
      </c>
      <c r="P37" s="11">
        <f>IF(H37="","",IF(K37&lt;&gt;"",K37,MAX(J37,TODAY()))+N(M37)*7)</f>
        <v/>
      </c>
      <c r="Q37" s="12">
        <f>IF(A37="","",IF(COUNTIFS($A$10:$A$49,A37,$B$10:$B$49,"&gt;"&amp;B37)&gt;0,"Superseded",IF(OR(L37="Reviewed - no exceptions",L37="Reviewed as noted",L37="For information only"),"Closed",IF(OR(L37="Revise and resubmit",L37="Rejected"),"Resubmit",IF(H37="",IF(AND(O37&lt;&gt;"",O37&lt;TODAY()),"Not sent - late","Not sent"),IF(J37&lt;TODAY(),"Overdue with reviewer","With reviewer"))))))</f>
        <v/>
      </c>
      <c r="R37" s="12">
        <f>IF(OR(Q37="Superseded",P37="",N37=""),"",IF(P37&gt;N37,P37-N37,""))</f>
        <v/>
      </c>
      <c r="S37" s="12" t="n"/>
    </row>
    <row r="38">
      <c r="A38" s="9" t="n"/>
      <c r="B38" s="9" t="n"/>
      <c r="C38" s="9" t="n"/>
      <c r="D38" s="9" t="n"/>
      <c r="E38" s="9" t="n"/>
      <c r="F38" s="9" t="n"/>
      <c r="G38" s="9" t="n"/>
      <c r="H38" s="10" t="n"/>
      <c r="I38" s="9" t="n"/>
      <c r="J38" s="11">
        <f>IF(H38="","",H38+N(I38))</f>
        <v/>
      </c>
      <c r="K38" s="10" t="n"/>
      <c r="L38" s="9" t="n"/>
      <c r="M38" s="9" t="n"/>
      <c r="N38" s="10" t="n"/>
      <c r="O38" s="11">
        <f>IF(N38="","",N38-N(M38)*7-N(I38))</f>
        <v/>
      </c>
      <c r="P38" s="11">
        <f>IF(H38="","",IF(K38&lt;&gt;"",K38,MAX(J38,TODAY()))+N(M38)*7)</f>
        <v/>
      </c>
      <c r="Q38" s="12">
        <f>IF(A38="","",IF(COUNTIFS($A$10:$A$49,A38,$B$10:$B$49,"&gt;"&amp;B38)&gt;0,"Superseded",IF(OR(L38="Reviewed - no exceptions",L38="Reviewed as noted",L38="For information only"),"Closed",IF(OR(L38="Revise and resubmit",L38="Rejected"),"Resubmit",IF(H38="",IF(AND(O38&lt;&gt;"",O38&lt;TODAY()),"Not sent - late","Not sent"),IF(J38&lt;TODAY(),"Overdue with reviewer","With reviewer"))))))</f>
        <v/>
      </c>
      <c r="R38" s="12">
        <f>IF(OR(Q38="Superseded",P38="",N38=""),"",IF(P38&gt;N38,P38-N38,""))</f>
        <v/>
      </c>
      <c r="S38" s="12" t="n"/>
    </row>
    <row r="39">
      <c r="A39" s="9" t="n"/>
      <c r="B39" s="9" t="n"/>
      <c r="C39" s="9" t="n"/>
      <c r="D39" s="9" t="n"/>
      <c r="E39" s="9" t="n"/>
      <c r="F39" s="9" t="n"/>
      <c r="G39" s="9" t="n"/>
      <c r="H39" s="10" t="n"/>
      <c r="I39" s="9" t="n"/>
      <c r="J39" s="11">
        <f>IF(H39="","",H39+N(I39))</f>
        <v/>
      </c>
      <c r="K39" s="10" t="n"/>
      <c r="L39" s="9" t="n"/>
      <c r="M39" s="9" t="n"/>
      <c r="N39" s="10" t="n"/>
      <c r="O39" s="11">
        <f>IF(N39="","",N39-N(M39)*7-N(I39))</f>
        <v/>
      </c>
      <c r="P39" s="11">
        <f>IF(H39="","",IF(K39&lt;&gt;"",K39,MAX(J39,TODAY()))+N(M39)*7)</f>
        <v/>
      </c>
      <c r="Q39" s="12">
        <f>IF(A39="","",IF(COUNTIFS($A$10:$A$49,A39,$B$10:$B$49,"&gt;"&amp;B39)&gt;0,"Superseded",IF(OR(L39="Reviewed - no exceptions",L39="Reviewed as noted",L39="For information only"),"Closed",IF(OR(L39="Revise and resubmit",L39="Rejected"),"Resubmit",IF(H39="",IF(AND(O39&lt;&gt;"",O39&lt;TODAY()),"Not sent - late","Not sent"),IF(J39&lt;TODAY(),"Overdue with reviewer","With reviewer"))))))</f>
        <v/>
      </c>
      <c r="R39" s="12">
        <f>IF(OR(Q39="Superseded",P39="",N39=""),"",IF(P39&gt;N39,P39-N39,""))</f>
        <v/>
      </c>
      <c r="S39" s="12" t="n"/>
    </row>
    <row r="40">
      <c r="A40" s="9" t="n"/>
      <c r="B40" s="9" t="n"/>
      <c r="C40" s="9" t="n"/>
      <c r="D40" s="9" t="n"/>
      <c r="E40" s="9" t="n"/>
      <c r="F40" s="9" t="n"/>
      <c r="G40" s="9" t="n"/>
      <c r="H40" s="10" t="n"/>
      <c r="I40" s="9" t="n"/>
      <c r="J40" s="11">
        <f>IF(H40="","",H40+N(I40))</f>
        <v/>
      </c>
      <c r="K40" s="10" t="n"/>
      <c r="L40" s="9" t="n"/>
      <c r="M40" s="9" t="n"/>
      <c r="N40" s="10" t="n"/>
      <c r="O40" s="11">
        <f>IF(N40="","",N40-N(M40)*7-N(I40))</f>
        <v/>
      </c>
      <c r="P40" s="11">
        <f>IF(H40="","",IF(K40&lt;&gt;"",K40,MAX(J40,TODAY()))+N(M40)*7)</f>
        <v/>
      </c>
      <c r="Q40" s="12">
        <f>IF(A40="","",IF(COUNTIFS($A$10:$A$49,A40,$B$10:$B$49,"&gt;"&amp;B40)&gt;0,"Superseded",IF(OR(L40="Reviewed - no exceptions",L40="Reviewed as noted",L40="For information only"),"Closed",IF(OR(L40="Revise and resubmit",L40="Rejected"),"Resubmit",IF(H40="",IF(AND(O40&lt;&gt;"",O40&lt;TODAY()),"Not sent - late","Not sent"),IF(J40&lt;TODAY(),"Overdue with reviewer","With reviewer"))))))</f>
        <v/>
      </c>
      <c r="R40" s="12">
        <f>IF(OR(Q40="Superseded",P40="",N40=""),"",IF(P40&gt;N40,P40-N40,""))</f>
        <v/>
      </c>
      <c r="S40" s="12" t="n"/>
    </row>
    <row r="41">
      <c r="A41" s="9" t="n"/>
      <c r="B41" s="9" t="n"/>
      <c r="C41" s="9" t="n"/>
      <c r="D41" s="9" t="n"/>
      <c r="E41" s="9" t="n"/>
      <c r="F41" s="9" t="n"/>
      <c r="G41" s="9" t="n"/>
      <c r="H41" s="10" t="n"/>
      <c r="I41" s="9" t="n"/>
      <c r="J41" s="11">
        <f>IF(H41="","",H41+N(I41))</f>
        <v/>
      </c>
      <c r="K41" s="10" t="n"/>
      <c r="L41" s="9" t="n"/>
      <c r="M41" s="9" t="n"/>
      <c r="N41" s="10" t="n"/>
      <c r="O41" s="11">
        <f>IF(N41="","",N41-N(M41)*7-N(I41))</f>
        <v/>
      </c>
      <c r="P41" s="11">
        <f>IF(H41="","",IF(K41&lt;&gt;"",K41,MAX(J41,TODAY()))+N(M41)*7)</f>
        <v/>
      </c>
      <c r="Q41" s="12">
        <f>IF(A41="","",IF(COUNTIFS($A$10:$A$49,A41,$B$10:$B$49,"&gt;"&amp;B41)&gt;0,"Superseded",IF(OR(L41="Reviewed - no exceptions",L41="Reviewed as noted",L41="For information only"),"Closed",IF(OR(L41="Revise and resubmit",L41="Rejected"),"Resubmit",IF(H41="",IF(AND(O41&lt;&gt;"",O41&lt;TODAY()),"Not sent - late","Not sent"),IF(J41&lt;TODAY(),"Overdue with reviewer","With reviewer"))))))</f>
        <v/>
      </c>
      <c r="R41" s="12">
        <f>IF(OR(Q41="Superseded",P41="",N41=""),"",IF(P41&gt;N41,P41-N41,""))</f>
        <v/>
      </c>
      <c r="S41" s="12" t="n"/>
    </row>
    <row r="42">
      <c r="A42" s="9" t="n"/>
      <c r="B42" s="9" t="n"/>
      <c r="C42" s="9" t="n"/>
      <c r="D42" s="9" t="n"/>
      <c r="E42" s="9" t="n"/>
      <c r="F42" s="9" t="n"/>
      <c r="G42" s="9" t="n"/>
      <c r="H42" s="10" t="n"/>
      <c r="I42" s="9" t="n"/>
      <c r="J42" s="11">
        <f>IF(H42="","",H42+N(I42))</f>
        <v/>
      </c>
      <c r="K42" s="10" t="n"/>
      <c r="L42" s="9" t="n"/>
      <c r="M42" s="9" t="n"/>
      <c r="N42" s="10" t="n"/>
      <c r="O42" s="11">
        <f>IF(N42="","",N42-N(M42)*7-N(I42))</f>
        <v/>
      </c>
      <c r="P42" s="11">
        <f>IF(H42="","",IF(K42&lt;&gt;"",K42,MAX(J42,TODAY()))+N(M42)*7)</f>
        <v/>
      </c>
      <c r="Q42" s="12">
        <f>IF(A42="","",IF(COUNTIFS($A$10:$A$49,A42,$B$10:$B$49,"&gt;"&amp;B42)&gt;0,"Superseded",IF(OR(L42="Reviewed - no exceptions",L42="Reviewed as noted",L42="For information only"),"Closed",IF(OR(L42="Revise and resubmit",L42="Rejected"),"Resubmit",IF(H42="",IF(AND(O42&lt;&gt;"",O42&lt;TODAY()),"Not sent - late","Not sent"),IF(J42&lt;TODAY(),"Overdue with reviewer","With reviewer"))))))</f>
        <v/>
      </c>
      <c r="R42" s="12">
        <f>IF(OR(Q42="Superseded",P42="",N42=""),"",IF(P42&gt;N42,P42-N42,""))</f>
        <v/>
      </c>
      <c r="S42" s="12" t="n"/>
    </row>
    <row r="43">
      <c r="A43" s="9" t="n"/>
      <c r="B43" s="9" t="n"/>
      <c r="C43" s="9" t="n"/>
      <c r="D43" s="9" t="n"/>
      <c r="E43" s="9" t="n"/>
      <c r="F43" s="9" t="n"/>
      <c r="G43" s="9" t="n"/>
      <c r="H43" s="10" t="n"/>
      <c r="I43" s="9" t="n"/>
      <c r="J43" s="11">
        <f>IF(H43="","",H43+N(I43))</f>
        <v/>
      </c>
      <c r="K43" s="10" t="n"/>
      <c r="L43" s="9" t="n"/>
      <c r="M43" s="9" t="n"/>
      <c r="N43" s="10" t="n"/>
      <c r="O43" s="11">
        <f>IF(N43="","",N43-N(M43)*7-N(I43))</f>
        <v/>
      </c>
      <c r="P43" s="11">
        <f>IF(H43="","",IF(K43&lt;&gt;"",K43,MAX(J43,TODAY()))+N(M43)*7)</f>
        <v/>
      </c>
      <c r="Q43" s="12">
        <f>IF(A43="","",IF(COUNTIFS($A$10:$A$49,A43,$B$10:$B$49,"&gt;"&amp;B43)&gt;0,"Superseded",IF(OR(L43="Reviewed - no exceptions",L43="Reviewed as noted",L43="For information only"),"Closed",IF(OR(L43="Revise and resubmit",L43="Rejected"),"Resubmit",IF(H43="",IF(AND(O43&lt;&gt;"",O43&lt;TODAY()),"Not sent - late","Not sent"),IF(J43&lt;TODAY(),"Overdue with reviewer","With reviewer"))))))</f>
        <v/>
      </c>
      <c r="R43" s="12">
        <f>IF(OR(Q43="Superseded",P43="",N43=""),"",IF(P43&gt;N43,P43-N43,""))</f>
        <v/>
      </c>
      <c r="S43" s="12" t="n"/>
    </row>
    <row r="44">
      <c r="A44" s="9" t="n"/>
      <c r="B44" s="9" t="n"/>
      <c r="C44" s="9" t="n"/>
      <c r="D44" s="9" t="n"/>
      <c r="E44" s="9" t="n"/>
      <c r="F44" s="9" t="n"/>
      <c r="G44" s="9" t="n"/>
      <c r="H44" s="10" t="n"/>
      <c r="I44" s="9" t="n"/>
      <c r="J44" s="11">
        <f>IF(H44="","",H44+N(I44))</f>
        <v/>
      </c>
      <c r="K44" s="10" t="n"/>
      <c r="L44" s="9" t="n"/>
      <c r="M44" s="9" t="n"/>
      <c r="N44" s="10" t="n"/>
      <c r="O44" s="11">
        <f>IF(N44="","",N44-N(M44)*7-N(I44))</f>
        <v/>
      </c>
      <c r="P44" s="11">
        <f>IF(H44="","",IF(K44&lt;&gt;"",K44,MAX(J44,TODAY()))+N(M44)*7)</f>
        <v/>
      </c>
      <c r="Q44" s="12">
        <f>IF(A44="","",IF(COUNTIFS($A$10:$A$49,A44,$B$10:$B$49,"&gt;"&amp;B44)&gt;0,"Superseded",IF(OR(L44="Reviewed - no exceptions",L44="Reviewed as noted",L44="For information only"),"Closed",IF(OR(L44="Revise and resubmit",L44="Rejected"),"Resubmit",IF(H44="",IF(AND(O44&lt;&gt;"",O44&lt;TODAY()),"Not sent - late","Not sent"),IF(J44&lt;TODAY(),"Overdue with reviewer","With reviewer"))))))</f>
        <v/>
      </c>
      <c r="R44" s="12">
        <f>IF(OR(Q44="Superseded",P44="",N44=""),"",IF(P44&gt;N44,P44-N44,""))</f>
        <v/>
      </c>
      <c r="S44" s="12" t="n"/>
    </row>
    <row r="45">
      <c r="A45" s="9" t="n"/>
      <c r="B45" s="9" t="n"/>
      <c r="C45" s="9" t="n"/>
      <c r="D45" s="9" t="n"/>
      <c r="E45" s="9" t="n"/>
      <c r="F45" s="9" t="n"/>
      <c r="G45" s="9" t="n"/>
      <c r="H45" s="10" t="n"/>
      <c r="I45" s="9" t="n"/>
      <c r="J45" s="11">
        <f>IF(H45="","",H45+N(I45))</f>
        <v/>
      </c>
      <c r="K45" s="10" t="n"/>
      <c r="L45" s="9" t="n"/>
      <c r="M45" s="9" t="n"/>
      <c r="N45" s="10" t="n"/>
      <c r="O45" s="11">
        <f>IF(N45="","",N45-N(M45)*7-N(I45))</f>
        <v/>
      </c>
      <c r="P45" s="11">
        <f>IF(H45="","",IF(K45&lt;&gt;"",K45,MAX(J45,TODAY()))+N(M45)*7)</f>
        <v/>
      </c>
      <c r="Q45" s="12">
        <f>IF(A45="","",IF(COUNTIFS($A$10:$A$49,A45,$B$10:$B$49,"&gt;"&amp;B45)&gt;0,"Superseded",IF(OR(L45="Reviewed - no exceptions",L45="Reviewed as noted",L45="For information only"),"Closed",IF(OR(L45="Revise and resubmit",L45="Rejected"),"Resubmit",IF(H45="",IF(AND(O45&lt;&gt;"",O45&lt;TODAY()),"Not sent - late","Not sent"),IF(J45&lt;TODAY(),"Overdue with reviewer","With reviewer"))))))</f>
        <v/>
      </c>
      <c r="R45" s="12">
        <f>IF(OR(Q45="Superseded",P45="",N45=""),"",IF(P45&gt;N45,P45-N45,""))</f>
        <v/>
      </c>
      <c r="S45" s="12" t="n"/>
    </row>
    <row r="46">
      <c r="A46" s="9" t="n"/>
      <c r="B46" s="9" t="n"/>
      <c r="C46" s="9" t="n"/>
      <c r="D46" s="9" t="n"/>
      <c r="E46" s="9" t="n"/>
      <c r="F46" s="9" t="n"/>
      <c r="G46" s="9" t="n"/>
      <c r="H46" s="10" t="n"/>
      <c r="I46" s="9" t="n"/>
      <c r="J46" s="11">
        <f>IF(H46="","",H46+N(I46))</f>
        <v/>
      </c>
      <c r="K46" s="10" t="n"/>
      <c r="L46" s="9" t="n"/>
      <c r="M46" s="9" t="n"/>
      <c r="N46" s="10" t="n"/>
      <c r="O46" s="11">
        <f>IF(N46="","",N46-N(M46)*7-N(I46))</f>
        <v/>
      </c>
      <c r="P46" s="11">
        <f>IF(H46="","",IF(K46&lt;&gt;"",K46,MAX(J46,TODAY()))+N(M46)*7)</f>
        <v/>
      </c>
      <c r="Q46" s="12">
        <f>IF(A46="","",IF(COUNTIFS($A$10:$A$49,A46,$B$10:$B$49,"&gt;"&amp;B46)&gt;0,"Superseded",IF(OR(L46="Reviewed - no exceptions",L46="Reviewed as noted",L46="For information only"),"Closed",IF(OR(L46="Revise and resubmit",L46="Rejected"),"Resubmit",IF(H46="",IF(AND(O46&lt;&gt;"",O46&lt;TODAY()),"Not sent - late","Not sent"),IF(J46&lt;TODAY(),"Overdue with reviewer","With reviewer"))))))</f>
        <v/>
      </c>
      <c r="R46" s="12">
        <f>IF(OR(Q46="Superseded",P46="",N46=""),"",IF(P46&gt;N46,P46-N46,""))</f>
        <v/>
      </c>
      <c r="S46" s="12" t="n"/>
    </row>
    <row r="47">
      <c r="A47" s="9" t="n"/>
      <c r="B47" s="9" t="n"/>
      <c r="C47" s="9" t="n"/>
      <c r="D47" s="9" t="n"/>
      <c r="E47" s="9" t="n"/>
      <c r="F47" s="9" t="n"/>
      <c r="G47" s="9" t="n"/>
      <c r="H47" s="10" t="n"/>
      <c r="I47" s="9" t="n"/>
      <c r="J47" s="11">
        <f>IF(H47="","",H47+N(I47))</f>
        <v/>
      </c>
      <c r="K47" s="10" t="n"/>
      <c r="L47" s="9" t="n"/>
      <c r="M47" s="9" t="n"/>
      <c r="N47" s="10" t="n"/>
      <c r="O47" s="11">
        <f>IF(N47="","",N47-N(M47)*7-N(I47))</f>
        <v/>
      </c>
      <c r="P47" s="11">
        <f>IF(H47="","",IF(K47&lt;&gt;"",K47,MAX(J47,TODAY()))+N(M47)*7)</f>
        <v/>
      </c>
      <c r="Q47" s="12">
        <f>IF(A47="","",IF(COUNTIFS($A$10:$A$49,A47,$B$10:$B$49,"&gt;"&amp;B47)&gt;0,"Superseded",IF(OR(L47="Reviewed - no exceptions",L47="Reviewed as noted",L47="For information only"),"Closed",IF(OR(L47="Revise and resubmit",L47="Rejected"),"Resubmit",IF(H47="",IF(AND(O47&lt;&gt;"",O47&lt;TODAY()),"Not sent - late","Not sent"),IF(J47&lt;TODAY(),"Overdue with reviewer","With reviewer"))))))</f>
        <v/>
      </c>
      <c r="R47" s="12">
        <f>IF(OR(Q47="Superseded",P47="",N47=""),"",IF(P47&gt;N47,P47-N47,""))</f>
        <v/>
      </c>
      <c r="S47" s="12" t="n"/>
    </row>
    <row r="48">
      <c r="A48" s="9" t="n"/>
      <c r="B48" s="9" t="n"/>
      <c r="C48" s="9" t="n"/>
      <c r="D48" s="9" t="n"/>
      <c r="E48" s="9" t="n"/>
      <c r="F48" s="9" t="n"/>
      <c r="G48" s="9" t="n"/>
      <c r="H48" s="10" t="n"/>
      <c r="I48" s="9" t="n"/>
      <c r="J48" s="11">
        <f>IF(H48="","",H48+N(I48))</f>
        <v/>
      </c>
      <c r="K48" s="10" t="n"/>
      <c r="L48" s="9" t="n"/>
      <c r="M48" s="9" t="n"/>
      <c r="N48" s="10" t="n"/>
      <c r="O48" s="11">
        <f>IF(N48="","",N48-N(M48)*7-N(I48))</f>
        <v/>
      </c>
      <c r="P48" s="11">
        <f>IF(H48="","",IF(K48&lt;&gt;"",K48,MAX(J48,TODAY()))+N(M48)*7)</f>
        <v/>
      </c>
      <c r="Q48" s="12">
        <f>IF(A48="","",IF(COUNTIFS($A$10:$A$49,A48,$B$10:$B$49,"&gt;"&amp;B48)&gt;0,"Superseded",IF(OR(L48="Reviewed - no exceptions",L48="Reviewed as noted",L48="For information only"),"Closed",IF(OR(L48="Revise and resubmit",L48="Rejected"),"Resubmit",IF(H48="",IF(AND(O48&lt;&gt;"",O48&lt;TODAY()),"Not sent - late","Not sent"),IF(J48&lt;TODAY(),"Overdue with reviewer","With reviewer"))))))</f>
        <v/>
      </c>
      <c r="R48" s="12">
        <f>IF(OR(Q48="Superseded",P48="",N48=""),"",IF(P48&gt;N48,P48-N48,""))</f>
        <v/>
      </c>
      <c r="S48" s="12" t="n"/>
    </row>
    <row r="49">
      <c r="A49" s="9" t="n"/>
      <c r="B49" s="9" t="n"/>
      <c r="C49" s="9" t="n"/>
      <c r="D49" s="9" t="n"/>
      <c r="E49" s="9" t="n"/>
      <c r="F49" s="9" t="n"/>
      <c r="G49" s="9" t="n"/>
      <c r="H49" s="10" t="n"/>
      <c r="I49" s="9" t="n"/>
      <c r="J49" s="11">
        <f>IF(H49="","",H49+N(I49))</f>
        <v/>
      </c>
      <c r="K49" s="10" t="n"/>
      <c r="L49" s="9" t="n"/>
      <c r="M49" s="9" t="n"/>
      <c r="N49" s="10" t="n"/>
      <c r="O49" s="11">
        <f>IF(N49="","",N49-N(M49)*7-N(I49))</f>
        <v/>
      </c>
      <c r="P49" s="11">
        <f>IF(H49="","",IF(K49&lt;&gt;"",K49,MAX(J49,TODAY()))+N(M49)*7)</f>
        <v/>
      </c>
      <c r="Q49" s="12">
        <f>IF(A49="","",IF(COUNTIFS($A$10:$A$49,A49,$B$10:$B$49,"&gt;"&amp;B49)&gt;0,"Superseded",IF(OR(L49="Reviewed - no exceptions",L49="Reviewed as noted",L49="For information only"),"Closed",IF(OR(L49="Revise and resubmit",L49="Rejected"),"Resubmit",IF(H49="",IF(AND(O49&lt;&gt;"",O49&lt;TODAY()),"Not sent - late","Not sent"),IF(J49&lt;TODAY(),"Overdue with reviewer","With reviewer"))))))</f>
        <v/>
      </c>
      <c r="R49" s="12">
        <f>IF(OR(Q49="Superseded",P49="",N49=""),"",IF(P49&gt;N49,P49-N49,""))</f>
        <v/>
      </c>
      <c r="S49" s="12" t="n"/>
    </row>
  </sheetData>
  <autoFilter ref="A9:S49"/>
  <mergeCells count="7">
    <mergeCell ref="F4:G4"/>
    <mergeCell ref="B5:D5"/>
    <mergeCell ref="F5:G5"/>
    <mergeCell ref="B4:D4"/>
    <mergeCell ref="F6:G6"/>
    <mergeCell ref="F7:G7"/>
    <mergeCell ref="F8:G8"/>
  </mergeCells>
  <dataValidations count="2">
    <dataValidation sqref="E10:E49" showDropDown="0" showInputMessage="0" showErrorMessage="0" allowBlank="1" type="list">
      <formula1>"Shop drawing,Product data,Sample,Mock-up,Test report,Other"</formula1>
    </dataValidation>
    <dataValidation sqref="L10:L49" showDropDown="0" showInputMessage="0" showErrorMessage="0" allowBlank="1" type="list">
      <formula1>"Reviewed - no exceptions,Reviewed as noted,For information only,Revise and resubmit,Rejected"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5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24" customWidth="1" min="3" max="3"/>
    <col width="34" customWidth="1" min="4" max="4"/>
    <col width="14" customWidth="1" min="5" max="5"/>
    <col width="18" customWidth="1" min="6" max="6"/>
    <col width="18" customWidth="1" min="7" max="7"/>
    <col width="12" customWidth="1" min="8" max="8"/>
    <col width="9" customWidth="1" min="9" max="9"/>
    <col width="12" customWidth="1" min="10" max="10"/>
    <col width="12" customWidth="1" min="11" max="11"/>
    <col width="22" customWidth="1" min="12" max="12"/>
    <col width="9" customWidth="1" min="13" max="13"/>
    <col width="12" customWidth="1" min="14" max="14"/>
    <col width="12" customWidth="1" min="15" max="15"/>
    <col width="12" customWidth="1" min="16" max="16"/>
    <col width="20" customWidth="1" min="17" max="17"/>
    <col width="11" customWidth="1" min="18" max="18"/>
    <col width="40" customWidth="1" min="19" max="19"/>
  </cols>
  <sheetData>
    <row r="1">
      <c r="A1" s="1" t="inlineStr">
        <is>
          <t>CONSTRUCTION SUBMITTAL LOG - WORKED EXAMPLE</t>
        </is>
      </c>
    </row>
    <row r="2">
      <c r="A2" s="13" t="inlineStr">
        <is>
          <t>EXAMPLE ONLY - a fictional basement job, the same one as the RFI template example.</t>
        </is>
      </c>
    </row>
    <row r="4">
      <c r="A4" s="3" t="inlineStr">
        <is>
          <t>Project</t>
        </is>
      </c>
      <c r="B4" s="4" t="inlineStr">
        <is>
          <t>Henderson Residence - basement development (fictional)</t>
        </is>
      </c>
      <c r="C4" s="5" t="n"/>
      <c r="D4" s="6" t="n"/>
      <c r="F4" s="3" t="inlineStr">
        <is>
          <t>Closed</t>
        </is>
      </c>
      <c r="H4" s="7">
        <f>COUNTIF(Q10:Q15,"Closed")</f>
        <v/>
      </c>
    </row>
    <row r="5">
      <c r="A5" s="3" t="inlineStr">
        <is>
          <t>Project number</t>
        </is>
      </c>
      <c r="B5" s="4" t="inlineStr">
        <is>
          <t>NB-2038</t>
        </is>
      </c>
      <c r="C5" s="5" t="n"/>
      <c r="D5" s="6" t="n"/>
      <c r="F5" s="3" t="inlineStr">
        <is>
          <t>With reviewer</t>
        </is>
      </c>
      <c r="H5" s="7">
        <f>COUNTIF(Q10:Q15,"With reviewer")+COUNTIF(Q10:Q15,"Overdue with reviewer")</f>
        <v/>
      </c>
    </row>
    <row r="6">
      <c r="F6" s="3" t="inlineStr">
        <is>
          <t>Overdue with reviewer</t>
        </is>
      </c>
      <c r="H6" s="7">
        <f>COUNTIF(Q10:Q15,"Overdue with reviewer")</f>
        <v/>
      </c>
    </row>
    <row r="7">
      <c r="F7" s="3" t="inlineStr">
        <is>
          <t>Back with you to resubmit</t>
        </is>
      </c>
      <c r="H7" s="7">
        <f>COUNTIF(Q10:Q15,"Resubmit")</f>
        <v/>
      </c>
    </row>
    <row r="8">
      <c r="F8" s="3" t="inlineStr">
        <is>
          <t>Not sent - past its submit-by date</t>
        </is>
      </c>
      <c r="H8" s="7">
        <f>COUNTIF(Q10:Q15,"Not sent - late")</f>
        <v/>
      </c>
    </row>
    <row r="9" ht="30" customHeight="1">
      <c r="A9" s="8" t="inlineStr">
        <is>
          <t>Submittal no.</t>
        </is>
      </c>
      <c r="B9" s="8" t="inlineStr">
        <is>
          <t>Rev</t>
        </is>
      </c>
      <c r="C9" s="8" t="inlineStr">
        <is>
          <t>Spec section</t>
        </is>
      </c>
      <c r="D9" s="8" t="inlineStr">
        <is>
          <t>Item</t>
        </is>
      </c>
      <c r="E9" s="8" t="inlineStr">
        <is>
          <t>Type</t>
        </is>
      </c>
      <c r="F9" s="8" t="inlineStr">
        <is>
          <t>Submitted by</t>
        </is>
      </c>
      <c r="G9" s="8" t="inlineStr">
        <is>
          <t>Reviewer</t>
        </is>
      </c>
      <c r="H9" s="8" t="inlineStr">
        <is>
          <t>Date sent</t>
        </is>
      </c>
      <c r="I9" s="8" t="inlineStr">
        <is>
          <t>Review days allowed</t>
        </is>
      </c>
      <c r="J9" s="8" t="inlineStr">
        <is>
          <t>Return due</t>
        </is>
      </c>
      <c r="K9" s="8" t="inlineStr">
        <is>
          <t>Date returned</t>
        </is>
      </c>
      <c r="L9" s="8" t="inlineStr">
        <is>
          <t>Disposition</t>
        </is>
      </c>
      <c r="M9" s="8" t="inlineStr">
        <is>
          <t>Lead time (weeks)</t>
        </is>
      </c>
      <c r="N9" s="8" t="inlineStr">
        <is>
          <t>Needed on site</t>
        </is>
      </c>
      <c r="O9" s="8" t="inlineStr">
        <is>
          <t>Submit by</t>
        </is>
      </c>
      <c r="P9" s="8" t="inlineStr">
        <is>
          <t>Projected on site</t>
        </is>
      </c>
      <c r="Q9" s="8" t="inlineStr">
        <is>
          <t>Status</t>
        </is>
      </c>
      <c r="R9" s="8" t="inlineStr">
        <is>
          <t>Days late on site (projected)</t>
        </is>
      </c>
      <c r="S9" s="8" t="inlineStr">
        <is>
          <t>Notes</t>
        </is>
      </c>
    </row>
    <row r="10">
      <c r="A10" s="9" t="inlineStr">
        <is>
          <t>SUB-001</t>
        </is>
      </c>
      <c r="B10" s="9" t="n">
        <v>0</v>
      </c>
      <c r="C10" s="9" t="inlineStr">
        <is>
          <t>07 21 00 Thermal insulation</t>
        </is>
      </c>
      <c r="D10" s="9" t="inlineStr">
        <is>
          <t>Basement wall insulation and vapour barrier</t>
        </is>
      </c>
      <c r="E10" s="9" t="inlineStr">
        <is>
          <t>Product data</t>
        </is>
      </c>
      <c r="F10" s="9" t="inlineStr">
        <is>
          <t>Insulation sub</t>
        </is>
      </c>
      <c r="G10" s="9" t="inlineStr">
        <is>
          <t>M. Chen, architect</t>
        </is>
      </c>
      <c r="H10" s="10" t="n">
        <v>46233</v>
      </c>
      <c r="I10" s="9" t="n">
        <v>7</v>
      </c>
      <c r="J10" s="11">
        <f>IF(H10="","",H10+N(I10))</f>
        <v/>
      </c>
      <c r="K10" s="10" t="n">
        <v>46239</v>
      </c>
      <c r="L10" s="9" t="inlineStr">
        <is>
          <t>Reviewed - no exceptions</t>
        </is>
      </c>
      <c r="M10" s="9" t="n">
        <v>1</v>
      </c>
      <c r="N10" s="10" t="n">
        <v>46273</v>
      </c>
      <c r="O10" s="11">
        <f>IF(N10="","",N10-N(M10)*7-N(I10))</f>
        <v/>
      </c>
      <c r="P10" s="11">
        <f>IF(H10="","",IF(K10&lt;&gt;"",K10,MAX(J10,TODAY()))+N(M10)*7)</f>
        <v/>
      </c>
      <c r="Q10" s="12">
        <f>IF(A10="","",IF(COUNTIFS($A$10:$A$15,A10,$B$10:$B$15,"&gt;"&amp;B10)&gt;0,"Superseded",IF(OR(L10="Reviewed - no exceptions",L10="Reviewed as noted",L10="For information only"),"Closed",IF(OR(L10="Revise and resubmit",L10="Rejected"),"Resubmit",IF(H10="",IF(AND(O10&lt;&gt;"",O10&lt;TODAY()),"Not sent - late","Not sent"),IF(J10&lt;TODAY(),"Overdue with reviewer","With reviewer"))))))</f>
        <v/>
      </c>
      <c r="R10" s="12">
        <f>IF(OR(Q10="Superseded",P10="",N10=""),"",IF(P10&gt;N10,P10-N10,""))</f>
        <v/>
      </c>
      <c r="S10" s="12" t="n"/>
    </row>
    <row r="11">
      <c r="A11" s="9" t="inlineStr">
        <is>
          <t>SUB-002</t>
        </is>
      </c>
      <c r="B11" s="9" t="n">
        <v>0</v>
      </c>
      <c r="C11" s="9" t="inlineStr">
        <is>
          <t>06 43 00 Wood stairs and railings</t>
        </is>
      </c>
      <c r="D11" s="9" t="inlineStr">
        <is>
          <t>Basement stair: stringers, treads and guard</t>
        </is>
      </c>
      <c r="E11" s="9" t="inlineStr">
        <is>
          <t>Shop drawing</t>
        </is>
      </c>
      <c r="F11" s="9" t="inlineStr">
        <is>
          <t>Stair fabricator</t>
        </is>
      </c>
      <c r="G11" s="9" t="inlineStr">
        <is>
          <t>M. Chen, architect</t>
        </is>
      </c>
      <c r="H11" s="10" t="n">
        <v>46240</v>
      </c>
      <c r="I11" s="9" t="n">
        <v>10</v>
      </c>
      <c r="J11" s="11">
        <f>IF(H11="","",H11+N(I11))</f>
        <v/>
      </c>
      <c r="K11" s="10" t="n">
        <v>46248</v>
      </c>
      <c r="L11" s="9" t="inlineStr">
        <is>
          <t>Revise and resubmit</t>
        </is>
      </c>
      <c r="M11" s="9" t="n">
        <v>4</v>
      </c>
      <c r="N11" s="10" t="n">
        <v>46286</v>
      </c>
      <c r="O11" s="11">
        <f>IF(N11="","",N11-N(M11)*7-N(I11))</f>
        <v/>
      </c>
      <c r="P11" s="11">
        <f>IF(H11="","",IF(K11&lt;&gt;"",K11,MAX(J11,TODAY()))+N(M11)*7)</f>
        <v/>
      </c>
      <c r="Q11" s="12">
        <f>IF(A11="","",IF(COUNTIFS($A$10:$A$15,A11,$B$10:$B$15,"&gt;"&amp;B11)&gt;0,"Superseded",IF(OR(L11="Reviewed - no exceptions",L11="Reviewed as noted",L11="For information only"),"Closed",IF(OR(L11="Revise and resubmit",L11="Rejected"),"Resubmit",IF(H11="",IF(AND(O11&lt;&gt;"",O11&lt;TODAY()),"Not sent - late","Not sent"),IF(J11&lt;TODAY(),"Overdue with reviewer","With reviewer"))))))</f>
        <v/>
      </c>
      <c r="R11" s="12">
        <f>IF(OR(Q11="Superseded",P11="",N11=""),"",IF(P11&gt;N11,P11-N11,""))</f>
        <v/>
      </c>
      <c r="S11" s="12" t="inlineStr">
        <is>
          <t>Headroom at the landing below the minimum shown on A-301. Raised as RFI-003</t>
        </is>
      </c>
    </row>
    <row r="12">
      <c r="A12" s="9" t="inlineStr">
        <is>
          <t>SUB-002</t>
        </is>
      </c>
      <c r="B12" s="9" t="n">
        <v>1</v>
      </c>
      <c r="C12" s="9" t="inlineStr">
        <is>
          <t>06 43 00 Wood stairs and railings</t>
        </is>
      </c>
      <c r="D12" s="9" t="inlineStr">
        <is>
          <t>Basement stair: stringers, treads and guard</t>
        </is>
      </c>
      <c r="E12" s="9" t="inlineStr">
        <is>
          <t>Shop drawing</t>
        </is>
      </c>
      <c r="F12" s="9" t="inlineStr">
        <is>
          <t>Stair fabricator</t>
        </is>
      </c>
      <c r="G12" s="9" t="inlineStr">
        <is>
          <t>M. Chen, architect</t>
        </is>
      </c>
      <c r="H12" s="10" t="n">
        <v>46251</v>
      </c>
      <c r="I12" s="9" t="n">
        <v>10</v>
      </c>
      <c r="J12" s="11">
        <f>IF(H12="","",H12+N(I12))</f>
        <v/>
      </c>
      <c r="K12" s="10" t="n"/>
      <c r="L12" s="9" t="n"/>
      <c r="M12" s="9" t="n">
        <v>4</v>
      </c>
      <c r="N12" s="10" t="n">
        <v>46286</v>
      </c>
      <c r="O12" s="11">
        <f>IF(N12="","",N12-N(M12)*7-N(I12))</f>
        <v/>
      </c>
      <c r="P12" s="11">
        <f>IF(H12="","",IF(K12&lt;&gt;"",K12,MAX(J12,TODAY()))+N(M12)*7)</f>
        <v/>
      </c>
      <c r="Q12" s="12">
        <f>IF(A12="","",IF(COUNTIFS($A$10:$A$15,A12,$B$10:$B$15,"&gt;"&amp;B12)&gt;0,"Superseded",IF(OR(L12="Reviewed - no exceptions",L12="Reviewed as noted",L12="For information only"),"Closed",IF(OR(L12="Revise and resubmit",L12="Rejected"),"Resubmit",IF(H12="",IF(AND(O12&lt;&gt;"",O12&lt;TODAY()),"Not sent - late","Not sent"),IF(J12&lt;TODAY(),"Overdue with reviewer","With reviewer"))))))</f>
        <v/>
      </c>
      <c r="R12" s="12">
        <f>IF(OR(Q12="Superseded",P12="",N12=""),"",IF(P12&gt;N12,P12-N12,""))</f>
        <v/>
      </c>
      <c r="S12" s="12" t="inlineStr">
        <is>
          <t>Reviewer holding it until RFI-003 is answered</t>
        </is>
      </c>
    </row>
    <row r="13">
      <c r="A13" s="9" t="inlineStr">
        <is>
          <t>SUB-003</t>
        </is>
      </c>
      <c r="B13" s="9" t="n">
        <v>0</v>
      </c>
      <c r="C13" s="9" t="inlineStr">
        <is>
          <t>06 17 13 Laminated veneer lumber</t>
        </is>
      </c>
      <c r="D13" s="9" t="inlineStr">
        <is>
          <t>LVL beam at grid C/2 and its bearing pad</t>
        </is>
      </c>
      <c r="E13" s="9" t="inlineStr">
        <is>
          <t>Product data</t>
        </is>
      </c>
      <c r="F13" s="9" t="inlineStr">
        <is>
          <t>Framing - in house</t>
        </is>
      </c>
      <c r="G13" s="9" t="inlineStr">
        <is>
          <t>M. Chen, architect</t>
        </is>
      </c>
      <c r="H13" s="10" t="n">
        <v>46255</v>
      </c>
      <c r="I13" s="9" t="n">
        <v>5</v>
      </c>
      <c r="J13" s="11">
        <f>IF(H13="","",H13+N(I13))</f>
        <v/>
      </c>
      <c r="K13" s="10" t="n">
        <v>46259</v>
      </c>
      <c r="L13" s="9" t="inlineStr">
        <is>
          <t>Reviewed as noted</t>
        </is>
      </c>
      <c r="M13" s="9" t="n">
        <v>1</v>
      </c>
      <c r="N13" s="10" t="n">
        <v>46266</v>
      </c>
      <c r="O13" s="11">
        <f>IF(N13="","",N13-N(M13)*7-N(I13))</f>
        <v/>
      </c>
      <c r="P13" s="11">
        <f>IF(H13="","",IF(K13&lt;&gt;"",K13,MAX(J13,TODAY()))+N(M13)*7)</f>
        <v/>
      </c>
      <c r="Q13" s="12">
        <f>IF(A13="","",IF(COUNTIFS($A$10:$A$15,A13,$B$10:$B$15,"&gt;"&amp;B13)&gt;0,"Superseded",IF(OR(L13="Reviewed - no exceptions",L13="Reviewed as noted",L13="For information only"),"Closed",IF(OR(L13="Revise and resubmit",L13="Rejected"),"Resubmit",IF(H13="",IF(AND(O13&lt;&gt;"",O13&lt;TODAY()),"Not sent - late","Not sent"),IF(J13&lt;TODAY(),"Overdue with reviewer","With reviewer"))))))</f>
        <v/>
      </c>
      <c r="R13" s="12">
        <f>IF(OR(Q13="Superseded",P13="",N13=""),"",IF(P13&gt;N13,P13-N13,""))</f>
        <v/>
      </c>
      <c r="S13" s="12" t="inlineStr">
        <is>
          <t>Bear on the pad detailed in A-203 rev D (answer to RFI-004)</t>
        </is>
      </c>
    </row>
    <row r="14">
      <c r="A14" s="9" t="inlineStr">
        <is>
          <t>SUB-004</t>
        </is>
      </c>
      <c r="B14" s="9" t="n">
        <v>0</v>
      </c>
      <c r="C14" s="9" t="inlineStr">
        <is>
          <t>08 14 16 Flush wood doors</t>
        </is>
      </c>
      <c r="D14" s="9" t="inlineStr">
        <is>
          <t>Interior doors and hardware</t>
        </is>
      </c>
      <c r="E14" s="9" t="inlineStr">
        <is>
          <t>Product data</t>
        </is>
      </c>
      <c r="F14" s="9" t="inlineStr">
        <is>
          <t>Finish carpentry</t>
        </is>
      </c>
      <c r="G14" s="9" t="inlineStr">
        <is>
          <t>Owner</t>
        </is>
      </c>
      <c r="H14" s="10" t="n"/>
      <c r="I14" s="9" t="n">
        <v>7</v>
      </c>
      <c r="J14" s="11">
        <f>IF(H14="","",H14+N(I14))</f>
        <v/>
      </c>
      <c r="K14" s="10" t="n"/>
      <c r="L14" s="9" t="n"/>
      <c r="M14" s="9" t="n">
        <v>6</v>
      </c>
      <c r="N14" s="10" t="n">
        <v>46300</v>
      </c>
      <c r="O14" s="11">
        <f>IF(N14="","",N14-N(M14)*7-N(I14))</f>
        <v/>
      </c>
      <c r="P14" s="11">
        <f>IF(H14="","",IF(K14&lt;&gt;"",K14,MAX(J14,TODAY()))+N(M14)*7)</f>
        <v/>
      </c>
      <c r="Q14" s="12">
        <f>IF(A14="","",IF(COUNTIFS($A$10:$A$15,A14,$B$10:$B$15,"&gt;"&amp;B14)&gt;0,"Superseded",IF(OR(L14="Reviewed - no exceptions",L14="Reviewed as noted",L14="For information only"),"Closed",IF(OR(L14="Revise and resubmit",L14="Rejected"),"Resubmit",IF(H14="",IF(AND(O14&lt;&gt;"",O14&lt;TODAY()),"Not sent - late","Not sent"),IF(J14&lt;TODAY(),"Overdue with reviewer","With reviewer"))))))</f>
        <v/>
      </c>
      <c r="R14" s="12">
        <f>IF(OR(Q14="Superseded",P14="",N14=""),"",IF(P14&gt;N14,P14-N14,""))</f>
        <v/>
      </c>
      <c r="S14" s="12" t="inlineStr">
        <is>
          <t>Owner still choosing hardware</t>
        </is>
      </c>
    </row>
    <row r="15">
      <c r="A15" s="9" t="inlineStr">
        <is>
          <t>SUB-005</t>
        </is>
      </c>
      <c r="B15" s="9" t="n">
        <v>0</v>
      </c>
      <c r="C15" s="9" t="inlineStr">
        <is>
          <t>09 65 19 Resilient tile flooring</t>
        </is>
      </c>
      <c r="D15" s="9" t="inlineStr">
        <is>
          <t>Basement vinyl plank flooring</t>
        </is>
      </c>
      <c r="E15" s="9" t="inlineStr">
        <is>
          <t>Sample</t>
        </is>
      </c>
      <c r="F15" s="9" t="inlineStr">
        <is>
          <t>Flooring sub</t>
        </is>
      </c>
      <c r="G15" s="9" t="inlineStr">
        <is>
          <t>Owner</t>
        </is>
      </c>
      <c r="H15" s="10" t="n">
        <v>46254</v>
      </c>
      <c r="I15" s="9" t="n">
        <v>7</v>
      </c>
      <c r="J15" s="11">
        <f>IF(H15="","",H15+N(I15))</f>
        <v/>
      </c>
      <c r="K15" s="10" t="n">
        <v>46258</v>
      </c>
      <c r="L15" s="9" t="inlineStr">
        <is>
          <t>Reviewed - no exceptions</t>
        </is>
      </c>
      <c r="M15" s="9" t="n">
        <v>2</v>
      </c>
      <c r="N15" s="10" t="n">
        <v>46308</v>
      </c>
      <c r="O15" s="11">
        <f>IF(N15="","",N15-N(M15)*7-N(I15))</f>
        <v/>
      </c>
      <c r="P15" s="11">
        <f>IF(H15="","",IF(K15&lt;&gt;"",K15,MAX(J15,TODAY()))+N(M15)*7)</f>
        <v/>
      </c>
      <c r="Q15" s="12">
        <f>IF(A15="","",IF(COUNTIFS($A$10:$A$15,A15,$B$10:$B$15,"&gt;"&amp;B15)&gt;0,"Superseded",IF(OR(L15="Reviewed - no exceptions",L15="Reviewed as noted",L15="For information only"),"Closed",IF(OR(L15="Revise and resubmit",L15="Rejected"),"Resubmit",IF(H15="",IF(AND(O15&lt;&gt;"",O15&lt;TODAY()),"Not sent - late","Not sent"),IF(J15&lt;TODAY(),"Overdue with reviewer","With reviewer"))))))</f>
        <v/>
      </c>
      <c r="R15" s="12">
        <f>IF(OR(Q15="Superseded",P15="",N15=""),"",IF(P15&gt;N15,P15-N15,""))</f>
        <v/>
      </c>
      <c r="S15" s="12" t="n"/>
    </row>
  </sheetData>
  <autoFilter ref="A9:S15"/>
  <mergeCells count="7">
    <mergeCell ref="F4:G4"/>
    <mergeCell ref="B5:D5"/>
    <mergeCell ref="F5:G5"/>
    <mergeCell ref="B4:D4"/>
    <mergeCell ref="F6:G6"/>
    <mergeCell ref="F7:G7"/>
    <mergeCell ref="F8:G8"/>
  </mergeCells>
  <dataValidations count="2">
    <dataValidation sqref="E10:E15" showDropDown="0" showInputMessage="0" showErrorMessage="0" allowBlank="1" type="list">
      <formula1>"Shop drawing,Product data,Sample,Mock-up,Test report,Other"</formula1>
    </dataValidation>
    <dataValidation sqref="L10:L15" showDropDown="0" showInputMessage="0" showErrorMessage="0" allowBlank="1" type="list">
      <formula1>"Reviewed - no exceptions,Reviewed as noted,For information only,Revise and resubmit,Rejected"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Construction submittal log</t>
        </is>
      </c>
    </row>
    <row r="2">
      <c r="A2" t="inlineStr"/>
    </row>
    <row r="3">
      <c r="A3" t="inlineStr">
        <is>
          <t>1. List what the specification asks you to submit before you buy or build it: shop drawings, product data,</t>
        </is>
      </c>
    </row>
    <row r="4">
      <c r="A4" t="inlineStr">
        <is>
          <t xml:space="preserve">   samples, mock-ups, test reports. One item per submittal number.</t>
        </is>
      </c>
    </row>
    <row r="5">
      <c r="A5" t="inlineStr">
        <is>
          <t>2. Fill 'Needed on site', the lead time in weeks and the review days your contract allows. 'Submit by'</t>
        </is>
      </c>
    </row>
    <row r="6">
      <c r="A6" t="inlineStr">
        <is>
          <t xml:space="preserve">   works backwards from them: needed on site, less the lead time, less the review period.</t>
        </is>
      </c>
    </row>
    <row r="7">
      <c r="A7" t="inlineStr">
        <is>
          <t>3. Log the date you send it. 'Return due' and 'Projected on site' follow, and Status reads 'Overdue with</t>
        </is>
      </c>
    </row>
    <row r="8">
      <c r="A8" t="inlineStr">
        <is>
          <t xml:space="preserve">   reviewer' once the review period has passed without an answer.</t>
        </is>
      </c>
    </row>
    <row r="9">
      <c r="A9" t="inlineStr">
        <is>
          <t>4. When it comes back, enter the date and the disposition exactly as the reviewer's stamp gives it.</t>
        </is>
      </c>
    </row>
    <row r="10">
      <c r="A10" t="inlineStr">
        <is>
          <t>5. If it comes back 'Revise and resubmit', add a new row with the same number and the next revision.</t>
        </is>
      </c>
    </row>
    <row r="11">
      <c r="A11" t="inlineStr">
        <is>
          <t xml:space="preserve">   The earlier row reads 'Superseded', so the history stays and the count does not double.</t>
        </is>
      </c>
    </row>
    <row r="12">
      <c r="A12" t="inlineStr">
        <is>
          <t>6. 'Days late on site' compares the projected delivery with the date you need it. A resubmission that</t>
        </is>
      </c>
    </row>
    <row r="13">
      <c r="A13" t="inlineStr">
        <is>
          <t xml:space="preserve">   eats the review float shows up here weeks before the material is missing.</t>
        </is>
      </c>
    </row>
    <row r="14">
      <c r="A14" t="inlineStr"/>
    </row>
    <row r="15">
      <c r="A15" t="inlineStr">
        <is>
          <t>A submittal proposes something for review. An RFI asks a question. A shop drawing is one kind of</t>
        </is>
      </c>
    </row>
    <row r="16">
      <c r="A16" t="inlineStr">
        <is>
          <t>submittal. A reviewed stamp checks conformance with the design intent; it does not usually take over</t>
        </is>
      </c>
    </row>
    <row r="17">
      <c r="A17" t="inlineStr">
        <is>
          <t>responsibility for dimensions, quantities or means and methods. Read the stamp and your contract.</t>
        </is>
      </c>
    </row>
    <row r="18">
      <c r="A18" t="inlineStr"/>
    </row>
    <row r="19">
      <c r="A19" t="inlineStr">
        <is>
          <t>Status and projected dates use TODAY(), so they change as you work the log. The example was read on</t>
        </is>
      </c>
    </row>
    <row r="20">
      <c r="A20" t="inlineStr">
        <is>
          <t>2026-08-29.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2026-11-04T17:09:10Z</dcterms:created>
  <dcterms:modified xmlns:dcterms="http://purl.org/dc/terms/" xmlns:xsi="http://www.w3.org/2001/XMLSchema-instance" xsi:type="dcterms:W3CDTF">2026-11-04T17:09:10Z</dcterms:modified>
</cp:coreProperties>
</file>