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this jo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&quot;%&quot;"/>
    <numFmt numFmtId="166" formatCode="0&quot;%&quot;"/>
  </numFmts>
  <fonts count="11">
    <font>
      <name val="Calibri"/>
      <family val="2"/>
      <color theme="1"/>
      <sz val="11"/>
      <scheme val="minor"/>
    </font>
    <font>
      <b val="1"/>
      <color rgb="001E293B"/>
      <sz val="14"/>
    </font>
    <font>
      <i val="1"/>
      <color rgb="0064748B"/>
      <sz val="9"/>
    </font>
    <font>
      <color rgb="001E293B"/>
      <sz val="10"/>
    </font>
    <font>
      <b val="1"/>
      <color rgb="002563EB"/>
      <sz val="11"/>
    </font>
    <font>
      <b val="1"/>
      <color rgb="00FFFFFF"/>
      <sz val="10"/>
    </font>
    <font>
      <b val="1"/>
      <color rgb="001E293B"/>
    </font>
    <font>
      <b val="1"/>
      <color rgb="001E293B"/>
      <sz val="10"/>
    </font>
    <font>
      <b val="1"/>
      <sz val="11"/>
    </font>
    <font>
      <color rgb="0064748B"/>
      <sz val="9"/>
    </font>
    <font>
      <b val="1"/>
      <color rgb="00B45309"/>
      <sz val="11"/>
    </font>
  </fonts>
  <fills count="6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1E293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7" fillId="0" borderId="1" applyAlignment="1" pivotButton="0" quotePrefix="0" xfId="0">
      <alignment vertical="center" wrapText="1"/>
    </xf>
    <xf numFmtId="165" fontId="8" fillId="4" borderId="1" pivotButton="0" quotePrefix="0" xfId="0"/>
    <xf numFmtId="0" fontId="9" fillId="0" borderId="1" applyAlignment="1" pivotButton="0" quotePrefix="0" xfId="0">
      <alignment vertical="top" wrapText="1"/>
    </xf>
    <xf numFmtId="165" fontId="0" fillId="0" borderId="1" pivotButton="0" quotePrefix="0" xfId="0"/>
    <xf numFmtId="0" fontId="10" fillId="0" borderId="0" pivotButton="0" quotePrefix="0" xfId="0"/>
    <xf numFmtId="0" fontId="0" fillId="0" borderId="0" applyAlignment="1" pivotButton="0" quotePrefix="0" xfId="0">
      <alignment wrapText="1"/>
    </xf>
    <xf numFmtId="0" fontId="5" fillId="5" borderId="1" applyAlignment="1" pivotButton="0" quotePrefix="0" xfId="0">
      <alignment wrapText="1"/>
    </xf>
    <xf numFmtId="166" fontId="0" fillId="0" borderId="1" pivotButton="0" quotePrefix="0" xfId="0"/>
    <xf numFmtId="166" fontId="0" fillId="3" borderId="1" pivotButton="0" quotePrefix="0" xfId="0"/>
    <xf numFmtId="165" fontId="0" fillId="3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6" customWidth="1" min="4" max="4"/>
    <col width="52" customWidth="1" min="5" max="5"/>
  </cols>
  <sheetData>
    <row r="1">
      <c r="A1" s="1" t="inlineStr">
        <is>
          <t>Markup &amp; Margin Worksheet — price a job to hit a target margin</t>
        </is>
      </c>
    </row>
    <row r="2">
      <c r="A2" s="2" t="inlineStr">
        <is>
          <t>Enter your costs. Set the margin you need. The sheet works out the markup and the price. Every formula is visible — check it.</t>
        </is>
      </c>
    </row>
    <row r="3">
      <c r="A3" s="3" t="inlineStr">
        <is>
          <t>Job:                                          Client:                                          Date:</t>
        </is>
      </c>
    </row>
    <row r="5">
      <c r="A5" s="4" t="inlineStr">
        <is>
          <t>1. Your direct cost</t>
        </is>
      </c>
    </row>
    <row r="6">
      <c r="A6" s="5" t="inlineStr">
        <is>
          <t>Cost code</t>
        </is>
      </c>
      <c r="B6" s="5" t="inlineStr">
        <is>
          <t>Description</t>
        </is>
      </c>
      <c r="C6" s="5" t="inlineStr">
        <is>
          <t>Qty</t>
        </is>
      </c>
      <c r="D6" s="5" t="inlineStr">
        <is>
          <t>Unit cost</t>
        </is>
      </c>
      <c r="E6" s="5" t="inlineStr">
        <is>
          <t>Line cost</t>
        </is>
      </c>
    </row>
    <row r="7">
      <c r="A7" s="6" t="inlineStr">
        <is>
          <t>01-000</t>
        </is>
      </c>
      <c r="B7" s="6" t="inlineStr">
        <is>
          <t>General conditions / site setup</t>
        </is>
      </c>
      <c r="C7" s="6" t="n"/>
      <c r="D7" s="7" t="n"/>
      <c r="E7" s="7">
        <f>IF(AND(C7&lt;&gt;"",D7&lt;&gt;""),C7*D7,0)</f>
        <v/>
      </c>
    </row>
    <row r="8">
      <c r="A8" s="8" t="inlineStr">
        <is>
          <t>02-000</t>
        </is>
      </c>
      <c r="B8" s="8" t="inlineStr">
        <is>
          <t>Demolition</t>
        </is>
      </c>
      <c r="C8" s="8" t="n"/>
      <c r="D8" s="9" t="n"/>
      <c r="E8" s="9">
        <f>IF(AND(C8&lt;&gt;"",D8&lt;&gt;""),C8*D8,0)</f>
        <v/>
      </c>
    </row>
    <row r="9">
      <c r="A9" s="6" t="inlineStr">
        <is>
          <t>03-000</t>
        </is>
      </c>
      <c r="B9" s="6" t="inlineStr">
        <is>
          <t>Concrete &amp; foundations</t>
        </is>
      </c>
      <c r="C9" s="6" t="n"/>
      <c r="D9" s="7" t="n"/>
      <c r="E9" s="7">
        <f>IF(AND(C9&lt;&gt;"",D9&lt;&gt;""),C9*D9,0)</f>
        <v/>
      </c>
    </row>
    <row r="10">
      <c r="A10" s="8" t="inlineStr">
        <is>
          <t>06-000</t>
        </is>
      </c>
      <c r="B10" s="8" t="inlineStr">
        <is>
          <t>Framing &amp; carpentry</t>
        </is>
      </c>
      <c r="C10" s="8" t="n"/>
      <c r="D10" s="9" t="n"/>
      <c r="E10" s="9">
        <f>IF(AND(C10&lt;&gt;"",D10&lt;&gt;""),C10*D10,0)</f>
        <v/>
      </c>
    </row>
    <row r="11">
      <c r="A11" s="6" t="inlineStr">
        <is>
          <t>07-000</t>
        </is>
      </c>
      <c r="B11" s="6" t="inlineStr">
        <is>
          <t>Roofing &amp; envelope</t>
        </is>
      </c>
      <c r="C11" s="6" t="n"/>
      <c r="D11" s="7" t="n"/>
      <c r="E11" s="7">
        <f>IF(AND(C11&lt;&gt;"",D11&lt;&gt;""),C11*D11,0)</f>
        <v/>
      </c>
    </row>
    <row r="12">
      <c r="A12" s="8" t="inlineStr">
        <is>
          <t>08-000</t>
        </is>
      </c>
      <c r="B12" s="8" t="inlineStr">
        <is>
          <t>Windows &amp; doors</t>
        </is>
      </c>
      <c r="C12" s="8" t="n"/>
      <c r="D12" s="9" t="n"/>
      <c r="E12" s="9">
        <f>IF(AND(C12&lt;&gt;"",D12&lt;&gt;""),C12*D12,0)</f>
        <v/>
      </c>
    </row>
    <row r="13">
      <c r="A13" s="6" t="inlineStr">
        <is>
          <t>09-000</t>
        </is>
      </c>
      <c r="B13" s="6" t="inlineStr">
        <is>
          <t>Drywall, tape &amp; finish</t>
        </is>
      </c>
      <c r="C13" s="6" t="n"/>
      <c r="D13" s="7" t="n"/>
      <c r="E13" s="7">
        <f>IF(AND(C13&lt;&gt;"",D13&lt;&gt;""),C13*D13,0)</f>
        <v/>
      </c>
    </row>
    <row r="14">
      <c r="A14" s="8" t="inlineStr">
        <is>
          <t>09-500</t>
        </is>
      </c>
      <c r="B14" s="8" t="inlineStr">
        <is>
          <t>Flooring</t>
        </is>
      </c>
      <c r="C14" s="8" t="n"/>
      <c r="D14" s="9" t="n"/>
      <c r="E14" s="9">
        <f>IF(AND(C14&lt;&gt;"",D14&lt;&gt;""),C14*D14,0)</f>
        <v/>
      </c>
    </row>
    <row r="15">
      <c r="A15" s="6" t="inlineStr">
        <is>
          <t>09-900</t>
        </is>
      </c>
      <c r="B15" s="6" t="inlineStr">
        <is>
          <t>Painting</t>
        </is>
      </c>
      <c r="C15" s="6" t="n"/>
      <c r="D15" s="7" t="n"/>
      <c r="E15" s="7">
        <f>IF(AND(C15&lt;&gt;"",D15&lt;&gt;""),C15*D15,0)</f>
        <v/>
      </c>
    </row>
    <row r="16">
      <c r="A16" s="8" t="inlineStr">
        <is>
          <t>15-000</t>
        </is>
      </c>
      <c r="B16" s="8" t="inlineStr">
        <is>
          <t>Mechanical / HVAC</t>
        </is>
      </c>
      <c r="C16" s="8" t="n"/>
      <c r="D16" s="9" t="n"/>
      <c r="E16" s="9">
        <f>IF(AND(C16&lt;&gt;"",D16&lt;&gt;""),C16*D16,0)</f>
        <v/>
      </c>
    </row>
    <row r="17">
      <c r="A17" s="6" t="inlineStr">
        <is>
          <t>15-400</t>
        </is>
      </c>
      <c r="B17" s="6" t="inlineStr">
        <is>
          <t>Plumbing</t>
        </is>
      </c>
      <c r="C17" s="6" t="n"/>
      <c r="D17" s="7" t="n"/>
      <c r="E17" s="7">
        <f>IF(AND(C17&lt;&gt;"",D17&lt;&gt;""),C17*D17,0)</f>
        <v/>
      </c>
    </row>
    <row r="18">
      <c r="A18" s="8" t="inlineStr">
        <is>
          <t>16-000</t>
        </is>
      </c>
      <c r="B18" s="8" t="inlineStr">
        <is>
          <t>Electrical</t>
        </is>
      </c>
      <c r="C18" s="8" t="n"/>
      <c r="D18" s="9" t="n"/>
      <c r="E18" s="9">
        <f>IF(AND(C18&lt;&gt;"",D18&lt;&gt;""),C18*D18,0)</f>
        <v/>
      </c>
    </row>
    <row r="19">
      <c r="A19" s="6" t="inlineStr">
        <is>
          <t>22-000</t>
        </is>
      </c>
      <c r="B19" s="6" t="inlineStr">
        <is>
          <t>Subcontracts — other</t>
        </is>
      </c>
      <c r="C19" s="6" t="n"/>
      <c r="D19" s="7" t="n"/>
      <c r="E19" s="7">
        <f>IF(AND(C19&lt;&gt;"",D19&lt;&gt;""),C19*D19,0)</f>
        <v/>
      </c>
    </row>
    <row r="20">
      <c r="A20" s="8" t="inlineStr">
        <is>
          <t>99-000</t>
        </is>
      </c>
      <c r="B20" s="8" t="inlineStr">
        <is>
          <t>Materials — other</t>
        </is>
      </c>
      <c r="C20" s="8" t="n"/>
      <c r="D20" s="9" t="n"/>
      <c r="E20" s="9">
        <f>IF(AND(C20&lt;&gt;"",D20&lt;&gt;""),C20*D20,0)</f>
        <v/>
      </c>
    </row>
    <row r="21">
      <c r="A21" s="6" t="n"/>
      <c r="B21" s="10" t="inlineStr">
        <is>
          <t>TOTAL DIRECT COST</t>
        </is>
      </c>
      <c r="C21" s="6" t="n"/>
      <c r="D21" s="6" t="n"/>
      <c r="E21" s="11">
        <f>SUM(E7:E20)</f>
        <v/>
      </c>
    </row>
    <row r="23">
      <c r="A23" s="4" t="inlineStr">
        <is>
          <t>2. Price it</t>
        </is>
      </c>
    </row>
    <row r="24" ht="30" customHeight="1">
      <c r="A24" s="12" t="inlineStr">
        <is>
          <t>Target GROSS MARGIN you need (%)</t>
        </is>
      </c>
      <c r="B24" s="6" t="n"/>
      <c r="C24" s="6" t="n"/>
      <c r="D24" s="13" t="n">
        <v>20</v>
      </c>
      <c r="E24" s="14" t="inlineStr">
        <is>
          <t>The share of the PRICE you keep. This is the number your bank and your accountant talk about.</t>
        </is>
      </c>
    </row>
    <row r="25" ht="30" customHeight="1">
      <c r="A25" s="12" t="inlineStr">
        <is>
          <t>Required markup on cost (%)</t>
        </is>
      </c>
      <c r="B25" s="6" t="n"/>
      <c r="C25" s="6" t="n"/>
      <c r="D25" s="15">
        <f>IF(D24&gt;=100,"n/a",D24/(100-D24)*100)</f>
        <v/>
      </c>
      <c r="E25" s="14" t="inlineStr">
        <is>
          <t>Derived. Markup = margin / (1 - margin). A 20% margin needs a 25% markup.</t>
        </is>
      </c>
    </row>
    <row r="26" ht="30" customHeight="1">
      <c r="A26" s="12" t="inlineStr">
        <is>
          <t>PRICE to quote</t>
        </is>
      </c>
      <c r="B26" s="6" t="n"/>
      <c r="C26" s="6" t="n"/>
      <c r="D26" s="7">
        <f>IF(D24&gt;=100,"n/a",E21/(1-D24/100))</f>
        <v/>
      </c>
      <c r="E26" s="14" t="inlineStr">
        <is>
          <t>Derived. Price = cost / (1 - margin).</t>
        </is>
      </c>
    </row>
    <row r="27" ht="30" customHeight="1">
      <c r="A27" s="12" t="inlineStr">
        <is>
          <t>Gross profit</t>
        </is>
      </c>
      <c r="B27" s="6" t="n"/>
      <c r="C27" s="6" t="n"/>
      <c r="D27" s="7">
        <f>IF(D24&gt;=100,"n/a",D26-E21)</f>
        <v/>
      </c>
      <c r="E27" s="14" t="inlineStr">
        <is>
          <t>Derived. Price minus direct cost.</t>
        </is>
      </c>
    </row>
    <row r="29">
      <c r="A29" s="16" t="inlineStr">
        <is>
          <t>3. The mistake this sheet exists to stop</t>
        </is>
      </c>
    </row>
    <row r="30">
      <c r="A30" s="17" t="inlineStr">
        <is>
          <t>Adding 20% to cost does NOT give you a 20% margin. It gives you 16.7%. On a $200,000 cost, adding 20% quotes $240,000; pricing for a 20% margin quotes $250,000. That is $10,000 of profit you did not charge for. The table below is the conversion.</t>
        </is>
      </c>
    </row>
    <row r="31"/>
    <row r="33" ht="28" customHeight="1">
      <c r="A33" s="18" t="inlineStr">
        <is>
          <t>If you ADD this markup</t>
        </is>
      </c>
      <c r="B33" s="18" t="inlineStr">
        <is>
          <t>you actually earn this margin</t>
        </is>
      </c>
      <c r="C33" s="18" t="inlineStr">
        <is>
          <t>To EARN this margin</t>
        </is>
      </c>
      <c r="D33" s="18" t="inlineStr">
        <is>
          <t>you must add this markup</t>
        </is>
      </c>
    </row>
    <row r="34">
      <c r="A34" s="19" t="n">
        <v>0.1</v>
      </c>
      <c r="B34" s="15">
        <f>A34/(1+A34)</f>
        <v/>
      </c>
      <c r="C34" s="19" t="n">
        <v>0.1</v>
      </c>
      <c r="D34" s="15">
        <f>IF(C34&gt;=1,"n/a",C34/(1-C34))</f>
        <v/>
      </c>
    </row>
    <row r="35">
      <c r="A35" s="20" t="n">
        <v>0.15</v>
      </c>
      <c r="B35" s="21">
        <f>A35/(1+A35)</f>
        <v/>
      </c>
      <c r="C35" s="20" t="n">
        <v>0.15</v>
      </c>
      <c r="D35" s="21">
        <f>IF(C35&gt;=1,"n/a",C35/(1-C35))</f>
        <v/>
      </c>
    </row>
    <row r="36">
      <c r="A36" s="19" t="n">
        <v>0.2</v>
      </c>
      <c r="B36" s="15">
        <f>A36/(1+A36)</f>
        <v/>
      </c>
      <c r="C36" s="19" t="n">
        <v>0.2</v>
      </c>
      <c r="D36" s="15">
        <f>IF(C36&gt;=1,"n/a",C36/(1-C36))</f>
        <v/>
      </c>
    </row>
    <row r="37">
      <c r="A37" s="20" t="n">
        <v>0.25</v>
      </c>
      <c r="B37" s="21">
        <f>A37/(1+A37)</f>
        <v/>
      </c>
      <c r="C37" s="20" t="n">
        <v>0.25</v>
      </c>
      <c r="D37" s="21">
        <f>IF(C37&gt;=1,"n/a",C37/(1-C37))</f>
        <v/>
      </c>
    </row>
    <row r="38">
      <c r="A38" s="19" t="n">
        <v>0.3</v>
      </c>
      <c r="B38" s="15">
        <f>A38/(1+A38)</f>
        <v/>
      </c>
      <c r="C38" s="19" t="n">
        <v>0.3</v>
      </c>
      <c r="D38" s="15">
        <f>IF(C38&gt;=1,"n/a",C38/(1-C38))</f>
        <v/>
      </c>
    </row>
    <row r="39">
      <c r="A39" s="20" t="n">
        <v>0.35</v>
      </c>
      <c r="B39" s="21">
        <f>A39/(1+A39)</f>
        <v/>
      </c>
      <c r="C39" s="20" t="n">
        <v>0.35</v>
      </c>
      <c r="D39" s="21">
        <f>IF(C39&gt;=1,"n/a",C39/(1-C39))</f>
        <v/>
      </c>
    </row>
    <row r="40">
      <c r="A40" s="19" t="n">
        <v>0.4</v>
      </c>
      <c r="B40" s="15">
        <f>A40/(1+A40)</f>
        <v/>
      </c>
      <c r="C40" s="19" t="n">
        <v>0.4</v>
      </c>
      <c r="D40" s="15">
        <f>IF(C40&gt;=1,"n/a",C40/(1-C40))</f>
        <v/>
      </c>
    </row>
    <row r="41">
      <c r="A41" s="20" t="n">
        <v>0.5</v>
      </c>
      <c r="B41" s="21">
        <f>A41/(1+A41)</f>
        <v/>
      </c>
      <c r="C41" s="20" t="n">
        <v>0.5</v>
      </c>
      <c r="D41" s="21">
        <f>IF(C41&gt;=1,"n/a",C41/(1-C41))</f>
        <v/>
      </c>
    </row>
    <row r="42">
      <c r="A42" s="19" t="n">
        <v>0.6</v>
      </c>
      <c r="B42" s="15">
        <f>A42/(1+A42)</f>
        <v/>
      </c>
      <c r="C42" s="19" t="n">
        <v>0.6</v>
      </c>
      <c r="D42" s="15">
        <f>IF(C42&gt;=1,"n/a",C42/(1-C42))</f>
        <v/>
      </c>
    </row>
    <row r="43">
      <c r="A43" s="20" t="n">
        <v>0.75</v>
      </c>
      <c r="B43" s="21">
        <f>A43/(1+A43)</f>
        <v/>
      </c>
      <c r="C43" s="20" t="n">
        <v>0.75</v>
      </c>
      <c r="D43" s="21">
        <f>IF(C43&gt;=1,"n/a",C43/(1-C43))</f>
        <v/>
      </c>
    </row>
    <row r="44">
      <c r="A44" s="19" t="n">
        <v>1</v>
      </c>
      <c r="B44" s="15">
        <f>A44/(1+A44)</f>
        <v/>
      </c>
      <c r="C44" s="19" t="n">
        <v>1</v>
      </c>
      <c r="D44" s="15">
        <f>IF(C44&gt;=1,"n/a",C44/(1-C44))</f>
        <v/>
      </c>
    </row>
    <row r="46">
      <c r="A46" s="22" t="inlineStr">
        <is>
          <t>Direct cost means labour, materials and subcontracts for THIS job. Overhead (your truck, insurance, office, your own time) and tax sit on top — a healthy markup on direct cost is not the same as a profitable business. Check PST treatment of construction labour and materials with your accountant; it differs by province.</t>
        </is>
      </c>
    </row>
    <row r="47"/>
    <row r="48"/>
    <row r="49"/>
  </sheetData>
  <mergeCells count="2">
    <mergeCell ref="A30:E31"/>
    <mergeCell ref="A46:E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2026-09-22T03:31:51Z</dcterms:created>
  <dcterms:modified xsi:type="dcterms:W3CDTF">2026-09-22T03:36:40Z</dcterms:modified>
</cp:coreProperties>
</file>